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Setup" sheetId="2" state="visible" r:id="rId2"/>
    <sheet name="Factors" sheetId="3" state="visible" r:id="rId3"/>
    <sheet name="Scope 1" sheetId="4" state="visible" r:id="rId4"/>
    <sheet name="Scope 2" sheetId="5" state="visible" r:id="rId5"/>
    <sheet name="Scope 3 lines" sheetId="6" state="visible" r:id="rId6"/>
    <sheet name="Scope 3 categories" sheetId="7" state="visible" r:id="rId7"/>
    <sheet name="Summary" sheetId="8" state="visible" r:id="rId8"/>
    <sheet name="Example" sheetId="9" state="visible" r:id="rId9"/>
    <sheet name="Lists" sheetId="10" state="visible" r:id="rId10"/>
  </sheets>
  <definedNames/>
  <calcPr calcId="124519" fullCalcOnLoad="1"/>
</workbook>
</file>

<file path=xl/styles.xml><?xml version="1.0" encoding="utf-8"?>
<styleSheet xmlns="http://schemas.openxmlformats.org/spreadsheetml/2006/main">
  <numFmts count="8">
    <numFmt numFmtId="164" formatCode="yyyy-mm-dd"/>
    <numFmt numFmtId="165" formatCode="#,##0.000"/>
    <numFmt numFmtId="166" formatCode="0.000000"/>
    <numFmt numFmtId="167" formatCode="#,##0.####"/>
    <numFmt numFmtId="168" formatCode="#,##0.###"/>
    <numFmt numFmtId="169" formatCode="0.0%"/>
    <numFmt numFmtId="170" formatCode="#,##0.0000"/>
    <numFmt numFmtId="171" formatCode="0.000"/>
  </numFmts>
  <fonts count="8">
    <font>
      <name val="Calibri"/>
      <family val="2"/>
      <color theme="1"/>
      <sz val="11"/>
      <scheme val="minor"/>
    </font>
    <font>
      <name val="Calibri"/>
      <i val="1"/>
      <color rgb="0050636A"/>
      <sz val="9"/>
    </font>
    <font>
      <name val="Calibri"/>
      <b val="1"/>
      <color rgb="00FFFFFF"/>
      <sz val="10"/>
    </font>
    <font>
      <name val="Calibri"/>
      <color rgb="00102A34"/>
      <sz val="10"/>
    </font>
    <font>
      <name val="Calibri"/>
      <b val="1"/>
      <color rgb="00102A34"/>
      <sz val="14"/>
    </font>
    <font>
      <name val="Calibri"/>
      <b val="1"/>
      <color rgb="00102A34"/>
      <sz val="10"/>
    </font>
    <font>
      <name val="Calibri"/>
      <b val="1"/>
      <color rgb="009A3412"/>
      <sz val="10"/>
    </font>
    <font>
      <name val="Calibri"/>
      <b val="1"/>
      <color rgb="009A3412"/>
      <sz val="13"/>
    </font>
  </fonts>
  <fills count="7">
    <fill>
      <patternFill/>
    </fill>
    <fill>
      <patternFill patternType="gray125"/>
    </fill>
    <fill>
      <patternFill patternType="solid">
        <fgColor rgb="00087F75"/>
      </patternFill>
    </fill>
    <fill>
      <patternFill patternType="solid">
        <fgColor rgb="00FFF8DC"/>
      </patternFill>
    </fill>
    <fill>
      <patternFill patternType="solid">
        <fgColor rgb="00EAF5F3"/>
      </patternFill>
    </fill>
    <fill>
      <patternFill patternType="solid">
        <fgColor rgb="00EEF1F2"/>
      </patternFill>
    </fill>
    <fill>
      <patternFill patternType="solid">
        <fgColor rgb="00FDE8E8"/>
      </patternFill>
    </fill>
  </fills>
  <borders count="2">
    <border>
      <left/>
      <right/>
      <top/>
      <bottom/>
      <diagonal/>
    </border>
    <border>
      <left style="thin">
        <color rgb="00B8C4C8"/>
      </left>
      <right style="thin">
        <color rgb="00B8C4C8"/>
      </right>
      <top style="thin">
        <color rgb="00B8C4C8"/>
      </top>
      <bottom style="thin">
        <color rgb="00B8C4C8"/>
      </bottom>
    </border>
  </borders>
  <cellStyleXfs count="1">
    <xf numFmtId="0" fontId="0" fillId="0" borderId="0"/>
  </cellStyleXfs>
  <cellXfs count="48">
    <xf numFmtId="0" fontId="0" fillId="0" borderId="0" pivotButton="0" quotePrefix="0" xfId="0"/>
    <xf numFmtId="0" fontId="4" fillId="0" borderId="0" applyAlignment="1" pivotButton="0" quotePrefix="0" xfId="0">
      <alignment vertical="top" wrapText="1"/>
    </xf>
    <xf numFmtId="0" fontId="1"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pivotButton="0" quotePrefix="0" xfId="0"/>
    <xf numFmtId="0" fontId="1" fillId="0" borderId="0" pivotButton="0" quotePrefix="0" xfId="0"/>
    <xf numFmtId="0" fontId="5" fillId="0" borderId="1" pivotButton="0" quotePrefix="0" xfId="0"/>
    <xf numFmtId="0" fontId="3" fillId="3" borderId="1" applyAlignment="1" pivotButton="0" quotePrefix="0" xfId="0">
      <alignment vertical="top" wrapText="1"/>
    </xf>
    <xf numFmtId="164" fontId="3" fillId="3" borderId="1" applyAlignment="1" pivotButton="0" quotePrefix="0" xfId="0">
      <alignment vertical="top" wrapText="1"/>
    </xf>
    <xf numFmtId="0" fontId="5" fillId="4" borderId="1" pivotButton="0" quotePrefix="0" xfId="0"/>
    <xf numFmtId="0" fontId="3" fillId="4" borderId="1" pivotButton="0" quotePrefix="0" xfId="0"/>
    <xf numFmtId="0" fontId="3" fillId="3" borderId="1" pivotButton="0" quotePrefix="0" xfId="0"/>
    <xf numFmtId="165" fontId="3" fillId="3" borderId="1" pivotButton="0" quotePrefix="0" xfId="0"/>
    <xf numFmtId="0" fontId="6" fillId="0" borderId="0" pivotButton="0" quotePrefix="0" xfId="0"/>
    <xf numFmtId="0" fontId="2" fillId="2" borderId="1" applyAlignment="1" pivotButton="0" quotePrefix="0" xfId="0">
      <alignment horizontal="center" vertical="center" wrapText="1"/>
    </xf>
    <xf numFmtId="0" fontId="1" fillId="0" borderId="1" pivotButton="0" quotePrefix="0" xfId="0"/>
    <xf numFmtId="166" fontId="3" fillId="3" borderId="1" applyAlignment="1" pivotButton="0" quotePrefix="0" xfId="0">
      <alignment vertical="top" wrapText="1"/>
    </xf>
    <xf numFmtId="0" fontId="3" fillId="5" borderId="1" pivotButton="0" quotePrefix="0" xfId="0"/>
    <xf numFmtId="0" fontId="5" fillId="4" borderId="1" applyAlignment="1" pivotButton="0" quotePrefix="0" xfId="0">
      <alignment vertical="top" wrapText="1"/>
    </xf>
    <xf numFmtId="165" fontId="5" fillId="5" borderId="1" pivotButton="0" quotePrefix="0" xfId="0"/>
    <xf numFmtId="1" fontId="5" fillId="5" borderId="1" pivotButton="0" quotePrefix="0" xfId="0"/>
    <xf numFmtId="167" fontId="3" fillId="3" borderId="1" applyAlignment="1" pivotButton="0" quotePrefix="0" xfId="0">
      <alignment vertical="top" wrapText="1"/>
    </xf>
    <xf numFmtId="166" fontId="3" fillId="5" borderId="1" pivotButton="0" quotePrefix="0" xfId="0"/>
    <xf numFmtId="165" fontId="3" fillId="5" borderId="1" pivotButton="0" quotePrefix="0" xfId="0"/>
    <xf numFmtId="165" fontId="3" fillId="3" borderId="1" applyAlignment="1" pivotButton="0" quotePrefix="0" xfId="0">
      <alignment vertical="top" wrapText="1"/>
    </xf>
    <xf numFmtId="168" fontId="5" fillId="5" borderId="1" pivotButton="0" quotePrefix="0" xfId="0"/>
    <xf numFmtId="169" fontId="5" fillId="5" borderId="1" pivotButton="0" quotePrefix="0" xfId="0"/>
    <xf numFmtId="168" fontId="3" fillId="3" borderId="1" applyAlignment="1" pivotButton="0" quotePrefix="0" xfId="0">
      <alignment vertical="top" wrapText="1"/>
    </xf>
    <xf numFmtId="0" fontId="5" fillId="0" borderId="1" applyAlignment="1" pivotButton="0" quotePrefix="0" xfId="0">
      <alignment vertical="top" wrapText="1"/>
    </xf>
    <xf numFmtId="0" fontId="3" fillId="0" borderId="1" pivotButton="0" quotePrefix="0" xfId="0"/>
    <xf numFmtId="9" fontId="3" fillId="3" borderId="1" applyAlignment="1" pivotButton="0" quotePrefix="0" xfId="0">
      <alignment vertical="top" wrapText="1"/>
    </xf>
    <xf numFmtId="0" fontId="3" fillId="5" borderId="1" applyAlignment="1" pivotButton="0" quotePrefix="0" xfId="0">
      <alignment horizontal="left"/>
    </xf>
    <xf numFmtId="164" fontId="3" fillId="5" borderId="1" applyAlignment="1" pivotButton="0" quotePrefix="0" xfId="0">
      <alignment horizontal="left"/>
    </xf>
    <xf numFmtId="0" fontId="1" fillId="0" borderId="1" applyAlignment="1" pivotButton="0" quotePrefix="0" xfId="0">
      <alignment vertical="top" wrapText="1"/>
    </xf>
    <xf numFmtId="170" fontId="3" fillId="5" borderId="1" pivotButton="0" quotePrefix="0" xfId="0"/>
    <xf numFmtId="169" fontId="3" fillId="5" borderId="1" pivotButton="0" quotePrefix="0" xfId="0"/>
    <xf numFmtId="0" fontId="5" fillId="5" borderId="1" pivotButton="0" quotePrefix="0" xfId="0"/>
    <xf numFmtId="0" fontId="7" fillId="0" borderId="0" pivotButton="0" quotePrefix="0" xfId="0"/>
    <xf numFmtId="0" fontId="5" fillId="6" borderId="1" pivotButton="0" quotePrefix="0" xfId="0"/>
    <xf numFmtId="0" fontId="3" fillId="6" borderId="1" pivotButton="0" quotePrefix="0" xfId="0"/>
    <xf numFmtId="171" fontId="3" fillId="6" borderId="1" pivotButton="0" quotePrefix="0" xfId="0"/>
    <xf numFmtId="0" fontId="6" fillId="6" borderId="1" pivotButton="0" quotePrefix="0" xfId="0"/>
    <xf numFmtId="3" fontId="3" fillId="3" borderId="1" pivotButton="0" quotePrefix="0" xfId="0"/>
    <xf numFmtId="171" fontId="3" fillId="5" borderId="1" pivotButton="0" quotePrefix="0" xfId="0"/>
    <xf numFmtId="1" fontId="3"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5"/>
  <sheetViews>
    <sheetView workbookViewId="0">
      <selection activeCell="A1" sqref="A1"/>
    </sheetView>
  </sheetViews>
  <sheetFormatPr baseColWidth="8" defaultRowHeight="15"/>
  <cols>
    <col width="118" customWidth="1" min="1" max="1"/>
  </cols>
  <sheetData>
    <row r="1">
      <c r="A1" s="1" t="inlineStr">
        <is>
          <t>GHG Inventory Workbook</t>
        </is>
      </c>
    </row>
    <row r="2">
      <c r="A2" s="2" t="inlineStr">
        <is>
          <t>Version 2.0, 20 October 2026. Free template from qhsetech.com. A calculation workbook, not a statement of conformity with any standard or law, and not legal advice.</t>
        </is>
      </c>
    </row>
    <row r="3">
      <c r="A3" s="3" t="inlineStr"/>
    </row>
    <row r="4">
      <c r="A4" s="4" t="inlineStr">
        <is>
          <t>What it does</t>
        </is>
      </c>
    </row>
    <row r="5">
      <c r="A5" s="5" t="inlineStr">
        <is>
          <t>Scope 1 and Scope 2 (location-based and market-based) and all 15 Scope 3 categories: each line is activity amount x emission factor / 1000 = tonnes CO2e, because factors are entered in kg CO2e per activity unit. Totals per scope, two Scope 2 results, a summary with intensity per denominator you enter, a base year comparison and a row of checks.</t>
        </is>
      </c>
    </row>
    <row r="6">
      <c r="A6" s="6" t="inlineStr">
        <is>
          <t>It contains NO emission factors. The Factors sheet is empty on purpose: you enter each factor with its source and its year. The only factor-like numbers in the file are on the Example sheet, they are INVENTED, they belong to made-up 'demo units' and they are not for use.</t>
        </is>
      </c>
    </row>
    <row r="7">
      <c r="A7" s="3" t="inlineStr"/>
    </row>
    <row r="8">
      <c r="A8" s="4" t="inlineStr">
        <is>
          <t>How to use it</t>
        </is>
      </c>
    </row>
    <row r="9">
      <c r="A9" s="5" t="inlineStr">
        <is>
          <t>1. Setup: enter the entity, the reporting period, the boundary approach (equity share, financial control or operational control), the GWP set you use, the base year and your intensity denominators.</t>
        </is>
      </c>
    </row>
    <row r="10">
      <c r="A10" s="5" t="inlineStr">
        <is>
          <t>2. Factors: for every factor you need, enter a unique name, the activity unit it applies to, the value in kg CO2e per unit, gases covered, boundary, the source (publisher and document), the factor year and the date you accessed it. A row with a value but no source or year is flagged in column L.</t>
        </is>
      </c>
    </row>
    <row r="11">
      <c r="A11" s="5" t="inlineStr">
        <is>
          <t>3. Scope 1: one row per source. Pick the factor by name; the unit the activity must be in appears next to it. Enter the amount in that unit.</t>
        </is>
      </c>
    </row>
    <row r="12">
      <c r="A12" s="5" t="inlineStr">
        <is>
          <t>4. Scope 2: one row per site and energy type, with one consumption figure. Pick a location-based factor, and (if you have contractual or supplier information) a market-based factor. With no market-based factor the row falls back to the location-based figure and says so (the Scope 2 Guidance asks for this); a market-based factor of 0 is accepted only if you type it into the Factors sheet with its source.</t>
        </is>
      </c>
    </row>
    <row r="13">
      <c r="A13" s="5" t="inlineStr">
        <is>
          <t>5. Scope 3 categories: assess all 15 (relevant, criterion, reason). A category you leave out needs a stated justification. Then enter calculation lines on Scope 3 lines, each assigned to a category.</t>
        </is>
      </c>
    </row>
    <row r="14">
      <c r="A14" s="5" t="inlineStr">
        <is>
          <t>6. Summary: read the results and the checks. Fix every row flagged in the Status columns before using a number.</t>
        </is>
      </c>
    </row>
    <row r="15">
      <c r="A15" s="5" t="inlineStr">
        <is>
          <t>Colours: pale yellow cells are for you, grey cells are formulas (do not overtype). Add rows by inserting them inside a table (above its last row) so the totals extend. Tables hold 60 factors, 40 Scope 1 rows, 40 Scope 2 rows and 60 Scope 3 lines.</t>
        </is>
      </c>
    </row>
    <row r="16">
      <c r="A16" s="3" t="inlineStr"/>
    </row>
    <row r="17">
      <c r="A17" s="4" t="inlineStr">
        <is>
          <t>Rules built in</t>
        </is>
      </c>
    </row>
    <row r="18">
      <c r="A18" s="5" t="inlineStr">
        <is>
          <t>Scope 2 location-based and market-based results are shown side by side and are never added together (the Scope 2 Guidance says the two results shall not be added or netted). Use one energy unit for all Scope 2 rows so the consumption total means something.</t>
        </is>
      </c>
    </row>
    <row r="19">
      <c r="A19" s="5" t="inlineStr">
        <is>
          <t>Biogenic CO2 is a separate input column and is kept out of the scopes, as the Corporate Standard and the Scope 3 Standard require. CH4 and N2O from biogenic sources belong in the scopes, in your CO2e factor.</t>
        </is>
      </c>
    </row>
    <row r="20">
      <c r="A20" s="5" t="inlineStr">
        <is>
          <t>The workbook works in CO2e. The Corporate Standard asks a public report to give each gas in tonnes of the gas as well as CO2e: use the memo block at the bottom of the Summary for that. Use the same GWP set across all scopes and keep it from year to year.</t>
        </is>
      </c>
    </row>
    <row r="21">
      <c r="A21" s="5" t="inlineStr">
        <is>
          <t>The 15 Scope 3 category names are those of Table 5.3 of the GHG Protocol Scope 3 Standard. Category 3 needs factors that exclude combustion (supply-chain emissions of fuel and energy), not combustion factors.</t>
        </is>
      </c>
    </row>
    <row r="22">
      <c r="A22" s="3" t="inlineStr"/>
    </row>
    <row r="23">
      <c r="A23" s="4" t="inlineStr">
        <is>
          <t>Where factors are published (no values are copied here)</t>
        </is>
      </c>
    </row>
    <row r="24">
      <c r="A24" s="5" t="inlineStr">
        <is>
          <t>UK government conversion factors for company reporting (GOV.UK collection, DESNZ): for UK operations, a new set each year. The 2026 set is listed on the page as published in 2026; a factor from an older set is not a current factor.</t>
        </is>
      </c>
    </row>
    <row r="25">
      <c r="A25" s="5" t="inlineStr">
        <is>
          <t>US EPA GHG Emission Factors Hub (epa.gov): default factors for US organisational reporting, updated yearly. Scope 2 Guidance Tables 6.2 and 6.3 name other kinds of source: grid factors of your country or region, supplier or utility rates, certificates and residual mixes. Ask your suppliers for supplier-specific data for Scope 3.</t>
        </is>
      </c>
    </row>
    <row r="26">
      <c r="A26" s="3" t="inlineStr"/>
    </row>
    <row r="27">
      <c r="A27" s="4" t="inlineStr">
        <is>
          <t>Sources opened on 20 October 2026</t>
        </is>
      </c>
    </row>
    <row r="28">
      <c r="A28" s="5" t="inlineStr">
        <is>
          <t>GHG Protocol Corporate Accounting and Reporting Standard (revised edition), chapters 3, 4, 5 and 9: ghgprotocol.org/corporate-standard</t>
        </is>
      </c>
    </row>
    <row r="29">
      <c r="A29" s="5" t="inlineStr">
        <is>
          <t>GHG Protocol Scope 2 Guidance, chapters 6 and 7: ghgprotocol.org/scope-2-guidance</t>
        </is>
      </c>
    </row>
    <row r="30">
      <c r="A30" s="5" t="inlineStr">
        <is>
          <t>GHG Protocol Corporate Value Chain (Scope 3) Accounting and Reporting Standard, Tables 5.3, 6.1 and 7.1, chapter 11 (free PDF on ghgprotocol.org)</t>
        </is>
      </c>
    </row>
    <row r="31">
      <c r="A31" s="5" t="inlineStr">
        <is>
          <t>GHG Protocol Global Warming Potential Values table (free PDF); US EPA 'Understanding Global Warming Potentials' and Scope 1 and Scope 2 Inventory Guidance pages; GOV.UK conversion factors collection page.</t>
        </is>
      </c>
    </row>
    <row r="32">
      <c r="A32" s="5" t="inlineStr">
        <is>
          <t>The GHG Protocol is revising its corporate standards (the Scope 2 Guidance had a public consultation from 20 October 2025 to 31 January 2026): check ghgprotocol.org for the version in force before you report.</t>
        </is>
      </c>
    </row>
    <row r="33">
      <c r="A33" s="3" t="inlineStr"/>
    </row>
    <row r="34">
      <c r="A34" s="4" t="inlineStr">
        <is>
          <t>What changed from the earlier version of this workbook</t>
        </is>
      </c>
    </row>
    <row r="35">
      <c r="A35" s="5" t="inlineStr">
        <is>
          <t>The earlier file carried example 2023 factors (now replaced by empty cells and a source and year per factor), added an empty cell instead of Scope 3 into both grand totals, had no Scope 3 calculation and no intensity formulas, set the market-based factor to 0 for every Scope 2 row, hid lookup failures behind zeros, labelled 1,430 as an AR5 value, and shortened the Scope 3 category names. All of these are fixed or removed here.</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6"/>
  <sheetViews>
    <sheetView workbookViewId="0">
      <pane ySplit="2" topLeftCell="A3" activePane="bottomLeft" state="frozen"/>
      <selection pane="bottomLeft" activeCell="A1" sqref="A1"/>
    </sheetView>
  </sheetViews>
  <sheetFormatPr baseColWidth="8" defaultRowHeight="15"/>
  <cols>
    <col width="46" customWidth="1" min="1" max="1"/>
    <col width="40" customWidth="1" min="2" max="2"/>
    <col width="70" customWidth="1" min="3" max="3"/>
  </cols>
  <sheetData>
    <row r="1">
      <c r="A1" s="7" t="inlineStr">
        <is>
          <t>Setup</t>
        </is>
      </c>
    </row>
    <row r="2">
      <c r="A2" s="8" t="inlineStr">
        <is>
          <t>Pale yellow cells are yours to fill. Summary and the other sheets read them.</t>
        </is>
      </c>
    </row>
    <row r="3">
      <c r="A3" s="9" t="inlineStr">
        <is>
          <t>Reporting entity</t>
        </is>
      </c>
      <c r="B3" s="10" t="n"/>
      <c r="C3" s="2" t="inlineStr">
        <is>
          <t>Legal name or the group the inventory covers.</t>
        </is>
      </c>
    </row>
    <row r="4">
      <c r="A4" s="9" t="inlineStr">
        <is>
          <t>Reporting period: start date</t>
        </is>
      </c>
      <c r="B4" s="11" t="n"/>
    </row>
    <row r="5">
      <c r="A5" s="9" t="inlineStr">
        <is>
          <t>Reporting period: end date</t>
        </is>
      </c>
      <c r="B5" s="11" t="n"/>
    </row>
    <row r="6">
      <c r="A6" s="9" t="inlineStr">
        <is>
          <t>Organisational boundary approach</t>
        </is>
      </c>
      <c r="B6" s="10" t="n"/>
      <c r="C6" s="2" t="inlineStr">
        <is>
          <t>Equity share, financial control or operational control (Corporate Standard, chapter 3). Apply one approach to all levels of the organisation.</t>
        </is>
      </c>
    </row>
    <row r="7">
      <c r="A7" s="9" t="inlineStr">
        <is>
          <t>Entities, sites and facilities included</t>
        </is>
      </c>
      <c r="B7" s="10" t="n"/>
      <c r="C7" s="2" t="inlineStr">
        <is>
          <t>List them, or name the document that does.</t>
        </is>
      </c>
    </row>
    <row r="8">
      <c r="A8" s="9" t="inlineStr">
        <is>
          <t>GWP set used (100-year time horizon)</t>
        </is>
      </c>
      <c r="B8" s="10" t="n"/>
      <c r="C8" s="2" t="inlineStr">
        <is>
          <t>Use the same set for Scope 1, 2 and 3 and across years. Say which in the next row if Other.</t>
        </is>
      </c>
    </row>
    <row r="9">
      <c r="A9" s="9" t="inlineStr">
        <is>
          <t>GWP set: note or source</t>
        </is>
      </c>
      <c r="B9" s="10" t="n"/>
      <c r="C9" s="2" t="inlineStr">
        <is>
          <t>For example the report and table you took the values from.</t>
        </is>
      </c>
    </row>
    <row r="10">
      <c r="A10" s="9" t="inlineStr">
        <is>
          <t>Base year</t>
        </is>
      </c>
      <c r="B10" s="10" t="n"/>
      <c r="C10" s="2" t="inlineStr">
        <is>
          <t>The year, or the years averaged, and why you chose it.</t>
        </is>
      </c>
    </row>
    <row r="11">
      <c r="A11" s="9" t="inlineStr">
        <is>
          <t>Base year recalculation policy and significance threshold</t>
        </is>
      </c>
      <c r="B11" s="10" t="n"/>
      <c r="C11" s="2" t="inlineStr">
        <is>
          <t>Yours, in writing. The Corporate Standard asks for a policy and for the threshold you apply to be stated.</t>
        </is>
      </c>
    </row>
    <row r="12">
      <c r="A12" s="9" t="inlineStr">
        <is>
          <t>Prepared by</t>
        </is>
      </c>
      <c r="B12" s="10" t="n"/>
    </row>
    <row r="13">
      <c r="A13" s="9" t="inlineStr">
        <is>
          <t>Date prepared</t>
        </is>
      </c>
      <c r="B13" s="11" t="n"/>
    </row>
    <row r="15">
      <c r="A15" s="12" t="inlineStr">
        <is>
          <t>Intensity denominators (you enter the numbers)</t>
        </is>
      </c>
      <c r="B15" s="13" t="n"/>
      <c r="C15" s="2" t="inlineStr">
        <is>
          <t>Intensity = tCO2e divided by the denominator. The Corporate Standard makes ratio indicators optional; choose denominators that mean something for your business.</t>
        </is>
      </c>
    </row>
    <row r="16">
      <c r="A16" s="9" t="inlineStr">
        <is>
          <t>Denominator 1: name</t>
        </is>
      </c>
      <c r="B16" s="14" t="n"/>
    </row>
    <row r="17">
      <c r="A17" s="9" t="inlineStr">
        <is>
          <t>Denominator 1: unit</t>
        </is>
      </c>
      <c r="B17" s="14" t="n"/>
    </row>
    <row r="18">
      <c r="A18" s="9" t="inlineStr">
        <is>
          <t>Denominator 1: value for the period</t>
        </is>
      </c>
      <c r="B18" s="14" t="n"/>
    </row>
    <row r="19">
      <c r="A19" s="9" t="inlineStr">
        <is>
          <t>Denominator 2: name</t>
        </is>
      </c>
      <c r="B19" s="14" t="n"/>
    </row>
    <row r="20">
      <c r="A20" s="9" t="inlineStr">
        <is>
          <t>Denominator 2: unit</t>
        </is>
      </c>
      <c r="B20" s="14" t="n"/>
    </row>
    <row r="21">
      <c r="A21" s="9" t="inlineStr">
        <is>
          <t>Denominator 2: value for the period</t>
        </is>
      </c>
      <c r="B21" s="14" t="n"/>
    </row>
    <row r="23">
      <c r="A23" s="12" t="inlineStr">
        <is>
          <t>Base year totals (tCO2e, from your base year inventory)</t>
        </is>
      </c>
      <c r="B23" s="13" t="n"/>
      <c r="C23" s="2" t="inlineStr">
        <is>
          <t>Enter the base year figures AFTER applying your recalculation policy. The Summary compares this year with them.</t>
        </is>
      </c>
    </row>
    <row r="24">
      <c r="A24" s="9" t="inlineStr">
        <is>
          <t>Base year: Scope 1 + Scope 2 location-based</t>
        </is>
      </c>
      <c r="B24" s="15" t="n"/>
    </row>
    <row r="25">
      <c r="A25" s="9" t="inlineStr">
        <is>
          <t>Base year: Scope 1 + Scope 2 market-based</t>
        </is>
      </c>
      <c r="B25" s="15" t="n"/>
    </row>
    <row r="26">
      <c r="A26" s="9" t="inlineStr">
        <is>
          <t>Base year: Scope 3 (same categories)</t>
        </is>
      </c>
      <c r="B26" s="15" t="n"/>
    </row>
  </sheetData>
  <dataValidations count="5">
    <dataValidation sqref="B6" showDropDown="0" showInputMessage="0" showErrorMessage="1" allowBlank="1" errorTitle="Choose from the list" error="Pick one of the listed values." type="list">
      <formula1>Lists!$A$3:$A$5</formula1>
    </dataValidation>
    <dataValidation sqref="B8" showDropDown="0" showInputMessage="0" showErrorMessage="1" allowBlank="1" errorTitle="Choose from the list" error="Pick one of the listed values." type="list">
      <formula1>Lists!$B$3:$B$6</formula1>
    </dataValidation>
    <dataValidation sqref="B18" showDropDown="0" showInputMessage="0" showErrorMessage="1" allowBlank="1" errorTitle="Number needed" error="Enter a number (no units or text)." type="decimal" operator="between">
      <formula1>-1000000000000</formula1>
      <formula2>1000000000000</formula2>
    </dataValidation>
    <dataValidation sqref="B21" showDropDown="0" showInputMessage="0" showErrorMessage="1" allowBlank="1" errorTitle="Number needed" error="Enter a number (no units or text)." type="decimal" operator="between">
      <formula1>-1000000000000</formula1>
      <formula2>1000000000000</formula2>
    </dataValidation>
    <dataValidation sqref="B24:B26" showDropDown="0" showInputMessage="0" showErrorMessage="1" allowBlank="1" errorTitle="Number needed" error="Enter a number (no units or text)." type="decimal" operator="between">
      <formula1>-1000000000000</formula1>
      <formula2>1000000000000</formula2>
    </dataValidation>
  </dataValidations>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L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22" customWidth="1" min="3" max="3"/>
    <col width="20" customWidth="1" min="4" max="4"/>
    <col width="22" customWidth="1" min="5" max="5"/>
    <col width="26" customWidth="1" min="6" max="6"/>
    <col width="36" customWidth="1" min="7" max="7"/>
    <col width="14" customWidth="1" min="8" max="8"/>
    <col width="13" customWidth="1" min="9" max="9"/>
    <col width="32" customWidth="1" min="10" max="10"/>
    <col width="28" customWidth="1" min="11" max="11"/>
    <col width="22" customWidth="1" min="12" max="12"/>
  </cols>
  <sheetData>
    <row r="1">
      <c r="A1" s="7" t="inlineStr">
        <is>
          <t>Factors (empty: you enter every value)</t>
        </is>
      </c>
    </row>
    <row r="2">
      <c r="A2" s="8" t="inlineStr">
        <is>
          <t>Emission factor = kg CO2e per ONE activity unit, so tonnes = amount x factor / 1000. Enter the source and the year of each factor. Names must be unique: the other sheets pick factors by name.</t>
        </is>
      </c>
    </row>
    <row r="3">
      <c r="A3" s="16" t="inlineStr">
        <is>
          <t>No factor is supplied. Take factors from the publisher for your country, year and method (see About) and write down where.</t>
        </is>
      </c>
    </row>
    <row r="4" ht="62" customHeight="1">
      <c r="A4" s="17" t="inlineStr">
        <is>
          <t>ID</t>
        </is>
      </c>
      <c r="B4" s="17" t="inlineStr">
        <is>
          <t>Factor name (your label, unique)</t>
        </is>
      </c>
      <c r="C4" s="17" t="inlineStr">
        <is>
          <t>Activity unit this factor applies to</t>
        </is>
      </c>
      <c r="D4" s="17" t="inlineStr">
        <is>
          <t>Emission factor (kg CO2e per activity unit)</t>
        </is>
      </c>
      <c r="E4" s="17" t="inlineStr">
        <is>
          <t>Gases covered</t>
        </is>
      </c>
      <c r="F4" s="17" t="inlineStr">
        <is>
          <t>Boundary</t>
        </is>
      </c>
      <c r="G4" s="17" t="inlineStr">
        <is>
          <t>Source (publisher and document)</t>
        </is>
      </c>
      <c r="H4" s="17" t="inlineStr">
        <is>
          <t>Factor year or vintage</t>
        </is>
      </c>
      <c r="I4" s="17" t="inlineStr">
        <is>
          <t>Date you accessed it</t>
        </is>
      </c>
      <c r="J4" s="17" t="inlineStr">
        <is>
          <t>Applies to (country or grid, site, scope or category)</t>
        </is>
      </c>
      <c r="K4" s="17" t="inlineStr">
        <is>
          <t>Notes</t>
        </is>
      </c>
      <c r="L4" s="17" t="inlineStr">
        <is>
          <t>Check</t>
        </is>
      </c>
    </row>
    <row r="5">
      <c r="A5" s="18" t="inlineStr">
        <is>
          <t>F01</t>
        </is>
      </c>
      <c r="B5" s="10" t="n"/>
      <c r="C5" s="10" t="n"/>
      <c r="D5" s="19" t="n"/>
      <c r="E5" s="10" t="n"/>
      <c r="F5" s="10" t="n"/>
      <c r="G5" s="10" t="n"/>
      <c r="H5" s="10" t="n"/>
      <c r="I5" s="11" t="n"/>
      <c r="J5" s="10" t="n"/>
      <c r="K5" s="10" t="n"/>
      <c r="L5" s="20">
        <f>IF(COUNTA(B5:K5)=0,"",IF(B5="","name missing",IF(COUNTIF($B$5:$B$44,B5)&gt;1,"duplicate name",IF(NOT(ISNUMBER(D5)),"value missing",IF(C5="","unit missing",IF(OR(G5="",H5=""),"source or year missing","ok"))))))</f>
        <v/>
      </c>
    </row>
    <row r="6">
      <c r="A6" s="18" t="inlineStr">
        <is>
          <t>F02</t>
        </is>
      </c>
      <c r="B6" s="10" t="n"/>
      <c r="C6" s="10" t="n"/>
      <c r="D6" s="19" t="n"/>
      <c r="E6" s="10" t="n"/>
      <c r="F6" s="10" t="n"/>
      <c r="G6" s="10" t="n"/>
      <c r="H6" s="10" t="n"/>
      <c r="I6" s="11" t="n"/>
      <c r="J6" s="10" t="n"/>
      <c r="K6" s="10" t="n"/>
      <c r="L6" s="20">
        <f>IF(COUNTA(B6:K6)=0,"",IF(B6="","name missing",IF(COUNTIF($B$5:$B$44,B6)&gt;1,"duplicate name",IF(NOT(ISNUMBER(D6)),"value missing",IF(C6="","unit missing",IF(OR(G6="",H6=""),"source or year missing","ok"))))))</f>
        <v/>
      </c>
    </row>
    <row r="7">
      <c r="A7" s="18" t="inlineStr">
        <is>
          <t>F03</t>
        </is>
      </c>
      <c r="B7" s="10" t="n"/>
      <c r="C7" s="10" t="n"/>
      <c r="D7" s="19" t="n"/>
      <c r="E7" s="10" t="n"/>
      <c r="F7" s="10" t="n"/>
      <c r="G7" s="10" t="n"/>
      <c r="H7" s="10" t="n"/>
      <c r="I7" s="11" t="n"/>
      <c r="J7" s="10" t="n"/>
      <c r="K7" s="10" t="n"/>
      <c r="L7" s="20">
        <f>IF(COUNTA(B7:K7)=0,"",IF(B7="","name missing",IF(COUNTIF($B$5:$B$44,B7)&gt;1,"duplicate name",IF(NOT(ISNUMBER(D7)),"value missing",IF(C7="","unit missing",IF(OR(G7="",H7=""),"source or year missing","ok"))))))</f>
        <v/>
      </c>
    </row>
    <row r="8">
      <c r="A8" s="18" t="inlineStr">
        <is>
          <t>F04</t>
        </is>
      </c>
      <c r="B8" s="10" t="n"/>
      <c r="C8" s="10" t="n"/>
      <c r="D8" s="19" t="n"/>
      <c r="E8" s="10" t="n"/>
      <c r="F8" s="10" t="n"/>
      <c r="G8" s="10" t="n"/>
      <c r="H8" s="10" t="n"/>
      <c r="I8" s="11" t="n"/>
      <c r="J8" s="10" t="n"/>
      <c r="K8" s="10" t="n"/>
      <c r="L8" s="20">
        <f>IF(COUNTA(B8:K8)=0,"",IF(B8="","name missing",IF(COUNTIF($B$5:$B$44,B8)&gt;1,"duplicate name",IF(NOT(ISNUMBER(D8)),"value missing",IF(C8="","unit missing",IF(OR(G8="",H8=""),"source or year missing","ok"))))))</f>
        <v/>
      </c>
    </row>
    <row r="9">
      <c r="A9" s="18" t="inlineStr">
        <is>
          <t>F05</t>
        </is>
      </c>
      <c r="B9" s="10" t="n"/>
      <c r="C9" s="10" t="n"/>
      <c r="D9" s="19" t="n"/>
      <c r="E9" s="10" t="n"/>
      <c r="F9" s="10" t="n"/>
      <c r="G9" s="10" t="n"/>
      <c r="H9" s="10" t="n"/>
      <c r="I9" s="11" t="n"/>
      <c r="J9" s="10" t="n"/>
      <c r="K9" s="10" t="n"/>
      <c r="L9" s="20">
        <f>IF(COUNTA(B9:K9)=0,"",IF(B9="","name missing",IF(COUNTIF($B$5:$B$44,B9)&gt;1,"duplicate name",IF(NOT(ISNUMBER(D9)),"value missing",IF(C9="","unit missing",IF(OR(G9="",H9=""),"source or year missing","ok"))))))</f>
        <v/>
      </c>
    </row>
    <row r="10">
      <c r="A10" s="18" t="inlineStr">
        <is>
          <t>F06</t>
        </is>
      </c>
      <c r="B10" s="10" t="n"/>
      <c r="C10" s="10" t="n"/>
      <c r="D10" s="19" t="n"/>
      <c r="E10" s="10" t="n"/>
      <c r="F10" s="10" t="n"/>
      <c r="G10" s="10" t="n"/>
      <c r="H10" s="10" t="n"/>
      <c r="I10" s="11" t="n"/>
      <c r="J10" s="10" t="n"/>
      <c r="K10" s="10" t="n"/>
      <c r="L10" s="20">
        <f>IF(COUNTA(B10:K10)=0,"",IF(B10="","name missing",IF(COUNTIF($B$5:$B$44,B10)&gt;1,"duplicate name",IF(NOT(ISNUMBER(D10)),"value missing",IF(C10="","unit missing",IF(OR(G10="",H10=""),"source or year missing","ok"))))))</f>
        <v/>
      </c>
    </row>
    <row r="11">
      <c r="A11" s="18" t="inlineStr">
        <is>
          <t>F07</t>
        </is>
      </c>
      <c r="B11" s="10" t="n"/>
      <c r="C11" s="10" t="n"/>
      <c r="D11" s="19" t="n"/>
      <c r="E11" s="10" t="n"/>
      <c r="F11" s="10" t="n"/>
      <c r="G11" s="10" t="n"/>
      <c r="H11" s="10" t="n"/>
      <c r="I11" s="11" t="n"/>
      <c r="J11" s="10" t="n"/>
      <c r="K11" s="10" t="n"/>
      <c r="L11" s="20">
        <f>IF(COUNTA(B11:K11)=0,"",IF(B11="","name missing",IF(COUNTIF($B$5:$B$44,B11)&gt;1,"duplicate name",IF(NOT(ISNUMBER(D11)),"value missing",IF(C11="","unit missing",IF(OR(G11="",H11=""),"source or year missing","ok"))))))</f>
        <v/>
      </c>
    </row>
    <row r="12">
      <c r="A12" s="18" t="inlineStr">
        <is>
          <t>F08</t>
        </is>
      </c>
      <c r="B12" s="10" t="n"/>
      <c r="C12" s="10" t="n"/>
      <c r="D12" s="19" t="n"/>
      <c r="E12" s="10" t="n"/>
      <c r="F12" s="10" t="n"/>
      <c r="G12" s="10" t="n"/>
      <c r="H12" s="10" t="n"/>
      <c r="I12" s="11" t="n"/>
      <c r="J12" s="10" t="n"/>
      <c r="K12" s="10" t="n"/>
      <c r="L12" s="20">
        <f>IF(COUNTA(B12:K12)=0,"",IF(B12="","name missing",IF(COUNTIF($B$5:$B$44,B12)&gt;1,"duplicate name",IF(NOT(ISNUMBER(D12)),"value missing",IF(C12="","unit missing",IF(OR(G12="",H12=""),"source or year missing","ok"))))))</f>
        <v/>
      </c>
    </row>
    <row r="13">
      <c r="A13" s="18" t="inlineStr">
        <is>
          <t>F09</t>
        </is>
      </c>
      <c r="B13" s="10" t="n"/>
      <c r="C13" s="10" t="n"/>
      <c r="D13" s="19" t="n"/>
      <c r="E13" s="10" t="n"/>
      <c r="F13" s="10" t="n"/>
      <c r="G13" s="10" t="n"/>
      <c r="H13" s="10" t="n"/>
      <c r="I13" s="11" t="n"/>
      <c r="J13" s="10" t="n"/>
      <c r="K13" s="10" t="n"/>
      <c r="L13" s="20">
        <f>IF(COUNTA(B13:K13)=0,"",IF(B13="","name missing",IF(COUNTIF($B$5:$B$44,B13)&gt;1,"duplicate name",IF(NOT(ISNUMBER(D13)),"value missing",IF(C13="","unit missing",IF(OR(G13="",H13=""),"source or year missing","ok"))))))</f>
        <v/>
      </c>
    </row>
    <row r="14">
      <c r="A14" s="18" t="inlineStr">
        <is>
          <t>F10</t>
        </is>
      </c>
      <c r="B14" s="10" t="n"/>
      <c r="C14" s="10" t="n"/>
      <c r="D14" s="19" t="n"/>
      <c r="E14" s="10" t="n"/>
      <c r="F14" s="10" t="n"/>
      <c r="G14" s="10" t="n"/>
      <c r="H14" s="10" t="n"/>
      <c r="I14" s="11" t="n"/>
      <c r="J14" s="10" t="n"/>
      <c r="K14" s="10" t="n"/>
      <c r="L14" s="20">
        <f>IF(COUNTA(B14:K14)=0,"",IF(B14="","name missing",IF(COUNTIF($B$5:$B$44,B14)&gt;1,"duplicate name",IF(NOT(ISNUMBER(D14)),"value missing",IF(C14="","unit missing",IF(OR(G14="",H14=""),"source or year missing","ok"))))))</f>
        <v/>
      </c>
    </row>
    <row r="15">
      <c r="A15" s="18" t="inlineStr">
        <is>
          <t>F11</t>
        </is>
      </c>
      <c r="B15" s="10" t="n"/>
      <c r="C15" s="10" t="n"/>
      <c r="D15" s="19" t="n"/>
      <c r="E15" s="10" t="n"/>
      <c r="F15" s="10" t="n"/>
      <c r="G15" s="10" t="n"/>
      <c r="H15" s="10" t="n"/>
      <c r="I15" s="11" t="n"/>
      <c r="J15" s="10" t="n"/>
      <c r="K15" s="10" t="n"/>
      <c r="L15" s="20">
        <f>IF(COUNTA(B15:K15)=0,"",IF(B15="","name missing",IF(COUNTIF($B$5:$B$44,B15)&gt;1,"duplicate name",IF(NOT(ISNUMBER(D15)),"value missing",IF(C15="","unit missing",IF(OR(G15="",H15=""),"source or year missing","ok"))))))</f>
        <v/>
      </c>
    </row>
    <row r="16">
      <c r="A16" s="18" t="inlineStr">
        <is>
          <t>F12</t>
        </is>
      </c>
      <c r="B16" s="10" t="n"/>
      <c r="C16" s="10" t="n"/>
      <c r="D16" s="19" t="n"/>
      <c r="E16" s="10" t="n"/>
      <c r="F16" s="10" t="n"/>
      <c r="G16" s="10" t="n"/>
      <c r="H16" s="10" t="n"/>
      <c r="I16" s="11" t="n"/>
      <c r="J16" s="10" t="n"/>
      <c r="K16" s="10" t="n"/>
      <c r="L16" s="20">
        <f>IF(COUNTA(B16:K16)=0,"",IF(B16="","name missing",IF(COUNTIF($B$5:$B$44,B16)&gt;1,"duplicate name",IF(NOT(ISNUMBER(D16)),"value missing",IF(C16="","unit missing",IF(OR(G16="",H16=""),"source or year missing","ok"))))))</f>
        <v/>
      </c>
    </row>
    <row r="17">
      <c r="A17" s="18" t="inlineStr">
        <is>
          <t>F13</t>
        </is>
      </c>
      <c r="B17" s="10" t="n"/>
      <c r="C17" s="10" t="n"/>
      <c r="D17" s="19" t="n"/>
      <c r="E17" s="10" t="n"/>
      <c r="F17" s="10" t="n"/>
      <c r="G17" s="10" t="n"/>
      <c r="H17" s="10" t="n"/>
      <c r="I17" s="11" t="n"/>
      <c r="J17" s="10" t="n"/>
      <c r="K17" s="10" t="n"/>
      <c r="L17" s="20">
        <f>IF(COUNTA(B17:K17)=0,"",IF(B17="","name missing",IF(COUNTIF($B$5:$B$44,B17)&gt;1,"duplicate name",IF(NOT(ISNUMBER(D17)),"value missing",IF(C17="","unit missing",IF(OR(G17="",H17=""),"source or year missing","ok"))))))</f>
        <v/>
      </c>
    </row>
    <row r="18">
      <c r="A18" s="18" t="inlineStr">
        <is>
          <t>F14</t>
        </is>
      </c>
      <c r="B18" s="10" t="n"/>
      <c r="C18" s="10" t="n"/>
      <c r="D18" s="19" t="n"/>
      <c r="E18" s="10" t="n"/>
      <c r="F18" s="10" t="n"/>
      <c r="G18" s="10" t="n"/>
      <c r="H18" s="10" t="n"/>
      <c r="I18" s="11" t="n"/>
      <c r="J18" s="10" t="n"/>
      <c r="K18" s="10" t="n"/>
      <c r="L18" s="20">
        <f>IF(COUNTA(B18:K18)=0,"",IF(B18="","name missing",IF(COUNTIF($B$5:$B$44,B18)&gt;1,"duplicate name",IF(NOT(ISNUMBER(D18)),"value missing",IF(C18="","unit missing",IF(OR(G18="",H18=""),"source or year missing","ok"))))))</f>
        <v/>
      </c>
    </row>
    <row r="19">
      <c r="A19" s="18" t="inlineStr">
        <is>
          <t>F15</t>
        </is>
      </c>
      <c r="B19" s="10" t="n"/>
      <c r="C19" s="10" t="n"/>
      <c r="D19" s="19" t="n"/>
      <c r="E19" s="10" t="n"/>
      <c r="F19" s="10" t="n"/>
      <c r="G19" s="10" t="n"/>
      <c r="H19" s="10" t="n"/>
      <c r="I19" s="11" t="n"/>
      <c r="J19" s="10" t="n"/>
      <c r="K19" s="10" t="n"/>
      <c r="L19" s="20">
        <f>IF(COUNTA(B19:K19)=0,"",IF(B19="","name missing",IF(COUNTIF($B$5:$B$44,B19)&gt;1,"duplicate name",IF(NOT(ISNUMBER(D19)),"value missing",IF(C19="","unit missing",IF(OR(G19="",H19=""),"source or year missing","ok"))))))</f>
        <v/>
      </c>
    </row>
    <row r="20">
      <c r="A20" s="18" t="inlineStr">
        <is>
          <t>F16</t>
        </is>
      </c>
      <c r="B20" s="10" t="n"/>
      <c r="C20" s="10" t="n"/>
      <c r="D20" s="19" t="n"/>
      <c r="E20" s="10" t="n"/>
      <c r="F20" s="10" t="n"/>
      <c r="G20" s="10" t="n"/>
      <c r="H20" s="10" t="n"/>
      <c r="I20" s="11" t="n"/>
      <c r="J20" s="10" t="n"/>
      <c r="K20" s="10" t="n"/>
      <c r="L20" s="20">
        <f>IF(COUNTA(B20:K20)=0,"",IF(B20="","name missing",IF(COUNTIF($B$5:$B$44,B20)&gt;1,"duplicate name",IF(NOT(ISNUMBER(D20)),"value missing",IF(C20="","unit missing",IF(OR(G20="",H20=""),"source or year missing","ok"))))))</f>
        <v/>
      </c>
    </row>
    <row r="21">
      <c r="A21" s="18" t="inlineStr">
        <is>
          <t>F17</t>
        </is>
      </c>
      <c r="B21" s="10" t="n"/>
      <c r="C21" s="10" t="n"/>
      <c r="D21" s="19" t="n"/>
      <c r="E21" s="10" t="n"/>
      <c r="F21" s="10" t="n"/>
      <c r="G21" s="10" t="n"/>
      <c r="H21" s="10" t="n"/>
      <c r="I21" s="11" t="n"/>
      <c r="J21" s="10" t="n"/>
      <c r="K21" s="10" t="n"/>
      <c r="L21" s="20">
        <f>IF(COUNTA(B21:K21)=0,"",IF(B21="","name missing",IF(COUNTIF($B$5:$B$44,B21)&gt;1,"duplicate name",IF(NOT(ISNUMBER(D21)),"value missing",IF(C21="","unit missing",IF(OR(G21="",H21=""),"source or year missing","ok"))))))</f>
        <v/>
      </c>
    </row>
    <row r="22">
      <c r="A22" s="18" t="inlineStr">
        <is>
          <t>F18</t>
        </is>
      </c>
      <c r="B22" s="10" t="n"/>
      <c r="C22" s="10" t="n"/>
      <c r="D22" s="19" t="n"/>
      <c r="E22" s="10" t="n"/>
      <c r="F22" s="10" t="n"/>
      <c r="G22" s="10" t="n"/>
      <c r="H22" s="10" t="n"/>
      <c r="I22" s="11" t="n"/>
      <c r="J22" s="10" t="n"/>
      <c r="K22" s="10" t="n"/>
      <c r="L22" s="20">
        <f>IF(COUNTA(B22:K22)=0,"",IF(B22="","name missing",IF(COUNTIF($B$5:$B$44,B22)&gt;1,"duplicate name",IF(NOT(ISNUMBER(D22)),"value missing",IF(C22="","unit missing",IF(OR(G22="",H22=""),"source or year missing","ok"))))))</f>
        <v/>
      </c>
    </row>
    <row r="23">
      <c r="A23" s="18" t="inlineStr">
        <is>
          <t>F19</t>
        </is>
      </c>
      <c r="B23" s="10" t="n"/>
      <c r="C23" s="10" t="n"/>
      <c r="D23" s="19" t="n"/>
      <c r="E23" s="10" t="n"/>
      <c r="F23" s="10" t="n"/>
      <c r="G23" s="10" t="n"/>
      <c r="H23" s="10" t="n"/>
      <c r="I23" s="11" t="n"/>
      <c r="J23" s="10" t="n"/>
      <c r="K23" s="10" t="n"/>
      <c r="L23" s="20">
        <f>IF(COUNTA(B23:K23)=0,"",IF(B23="","name missing",IF(COUNTIF($B$5:$B$44,B23)&gt;1,"duplicate name",IF(NOT(ISNUMBER(D23)),"value missing",IF(C23="","unit missing",IF(OR(G23="",H23=""),"source or year missing","ok"))))))</f>
        <v/>
      </c>
    </row>
    <row r="24">
      <c r="A24" s="18" t="inlineStr">
        <is>
          <t>F20</t>
        </is>
      </c>
      <c r="B24" s="10" t="n"/>
      <c r="C24" s="10" t="n"/>
      <c r="D24" s="19" t="n"/>
      <c r="E24" s="10" t="n"/>
      <c r="F24" s="10" t="n"/>
      <c r="G24" s="10" t="n"/>
      <c r="H24" s="10" t="n"/>
      <c r="I24" s="11" t="n"/>
      <c r="J24" s="10" t="n"/>
      <c r="K24" s="10" t="n"/>
      <c r="L24" s="20">
        <f>IF(COUNTA(B24:K24)=0,"",IF(B24="","name missing",IF(COUNTIF($B$5:$B$44,B24)&gt;1,"duplicate name",IF(NOT(ISNUMBER(D24)),"value missing",IF(C24="","unit missing",IF(OR(G24="",H24=""),"source or year missing","ok"))))))</f>
        <v/>
      </c>
    </row>
    <row r="25">
      <c r="A25" s="18" t="inlineStr">
        <is>
          <t>F21</t>
        </is>
      </c>
      <c r="B25" s="10" t="n"/>
      <c r="C25" s="10" t="n"/>
      <c r="D25" s="19" t="n"/>
      <c r="E25" s="10" t="n"/>
      <c r="F25" s="10" t="n"/>
      <c r="G25" s="10" t="n"/>
      <c r="H25" s="10" t="n"/>
      <c r="I25" s="11" t="n"/>
      <c r="J25" s="10" t="n"/>
      <c r="K25" s="10" t="n"/>
      <c r="L25" s="20">
        <f>IF(COUNTA(B25:K25)=0,"",IF(B25="","name missing",IF(COUNTIF($B$5:$B$44,B25)&gt;1,"duplicate name",IF(NOT(ISNUMBER(D25)),"value missing",IF(C25="","unit missing",IF(OR(G25="",H25=""),"source or year missing","ok"))))))</f>
        <v/>
      </c>
    </row>
    <row r="26">
      <c r="A26" s="18" t="inlineStr">
        <is>
          <t>F22</t>
        </is>
      </c>
      <c r="B26" s="10" t="n"/>
      <c r="C26" s="10" t="n"/>
      <c r="D26" s="19" t="n"/>
      <c r="E26" s="10" t="n"/>
      <c r="F26" s="10" t="n"/>
      <c r="G26" s="10" t="n"/>
      <c r="H26" s="10" t="n"/>
      <c r="I26" s="11" t="n"/>
      <c r="J26" s="10" t="n"/>
      <c r="K26" s="10" t="n"/>
      <c r="L26" s="20">
        <f>IF(COUNTA(B26:K26)=0,"",IF(B26="","name missing",IF(COUNTIF($B$5:$B$44,B26)&gt;1,"duplicate name",IF(NOT(ISNUMBER(D26)),"value missing",IF(C26="","unit missing",IF(OR(G26="",H26=""),"source or year missing","ok"))))))</f>
        <v/>
      </c>
    </row>
    <row r="27">
      <c r="A27" s="18" t="inlineStr">
        <is>
          <t>F23</t>
        </is>
      </c>
      <c r="B27" s="10" t="n"/>
      <c r="C27" s="10" t="n"/>
      <c r="D27" s="19" t="n"/>
      <c r="E27" s="10" t="n"/>
      <c r="F27" s="10" t="n"/>
      <c r="G27" s="10" t="n"/>
      <c r="H27" s="10" t="n"/>
      <c r="I27" s="11" t="n"/>
      <c r="J27" s="10" t="n"/>
      <c r="K27" s="10" t="n"/>
      <c r="L27" s="20">
        <f>IF(COUNTA(B27:K27)=0,"",IF(B27="","name missing",IF(COUNTIF($B$5:$B$44,B27)&gt;1,"duplicate name",IF(NOT(ISNUMBER(D27)),"value missing",IF(C27="","unit missing",IF(OR(G27="",H27=""),"source or year missing","ok"))))))</f>
        <v/>
      </c>
    </row>
    <row r="28">
      <c r="A28" s="18" t="inlineStr">
        <is>
          <t>F24</t>
        </is>
      </c>
      <c r="B28" s="10" t="n"/>
      <c r="C28" s="10" t="n"/>
      <c r="D28" s="19" t="n"/>
      <c r="E28" s="10" t="n"/>
      <c r="F28" s="10" t="n"/>
      <c r="G28" s="10" t="n"/>
      <c r="H28" s="10" t="n"/>
      <c r="I28" s="11" t="n"/>
      <c r="J28" s="10" t="n"/>
      <c r="K28" s="10" t="n"/>
      <c r="L28" s="20">
        <f>IF(COUNTA(B28:K28)=0,"",IF(B28="","name missing",IF(COUNTIF($B$5:$B$44,B28)&gt;1,"duplicate name",IF(NOT(ISNUMBER(D28)),"value missing",IF(C28="","unit missing",IF(OR(G28="",H28=""),"source or year missing","ok"))))))</f>
        <v/>
      </c>
    </row>
    <row r="29">
      <c r="A29" s="18" t="inlineStr">
        <is>
          <t>F25</t>
        </is>
      </c>
      <c r="B29" s="10" t="n"/>
      <c r="C29" s="10" t="n"/>
      <c r="D29" s="19" t="n"/>
      <c r="E29" s="10" t="n"/>
      <c r="F29" s="10" t="n"/>
      <c r="G29" s="10" t="n"/>
      <c r="H29" s="10" t="n"/>
      <c r="I29" s="11" t="n"/>
      <c r="J29" s="10" t="n"/>
      <c r="K29" s="10" t="n"/>
      <c r="L29" s="20">
        <f>IF(COUNTA(B29:K29)=0,"",IF(B29="","name missing",IF(COUNTIF($B$5:$B$44,B29)&gt;1,"duplicate name",IF(NOT(ISNUMBER(D29)),"value missing",IF(C29="","unit missing",IF(OR(G29="",H29=""),"source or year missing","ok"))))))</f>
        <v/>
      </c>
    </row>
    <row r="30">
      <c r="A30" s="18" t="inlineStr">
        <is>
          <t>F26</t>
        </is>
      </c>
      <c r="B30" s="10" t="n"/>
      <c r="C30" s="10" t="n"/>
      <c r="D30" s="19" t="n"/>
      <c r="E30" s="10" t="n"/>
      <c r="F30" s="10" t="n"/>
      <c r="G30" s="10" t="n"/>
      <c r="H30" s="10" t="n"/>
      <c r="I30" s="11" t="n"/>
      <c r="J30" s="10" t="n"/>
      <c r="K30" s="10" t="n"/>
      <c r="L30" s="20">
        <f>IF(COUNTA(B30:K30)=0,"",IF(B30="","name missing",IF(COUNTIF($B$5:$B$44,B30)&gt;1,"duplicate name",IF(NOT(ISNUMBER(D30)),"value missing",IF(C30="","unit missing",IF(OR(G30="",H30=""),"source or year missing","ok"))))))</f>
        <v/>
      </c>
    </row>
    <row r="31">
      <c r="A31" s="18" t="inlineStr">
        <is>
          <t>F27</t>
        </is>
      </c>
      <c r="B31" s="10" t="n"/>
      <c r="C31" s="10" t="n"/>
      <c r="D31" s="19" t="n"/>
      <c r="E31" s="10" t="n"/>
      <c r="F31" s="10" t="n"/>
      <c r="G31" s="10" t="n"/>
      <c r="H31" s="10" t="n"/>
      <c r="I31" s="11" t="n"/>
      <c r="J31" s="10" t="n"/>
      <c r="K31" s="10" t="n"/>
      <c r="L31" s="20">
        <f>IF(COUNTA(B31:K31)=0,"",IF(B31="","name missing",IF(COUNTIF($B$5:$B$44,B31)&gt;1,"duplicate name",IF(NOT(ISNUMBER(D31)),"value missing",IF(C31="","unit missing",IF(OR(G31="",H31=""),"source or year missing","ok"))))))</f>
        <v/>
      </c>
    </row>
    <row r="32">
      <c r="A32" s="18" t="inlineStr">
        <is>
          <t>F28</t>
        </is>
      </c>
      <c r="B32" s="10" t="n"/>
      <c r="C32" s="10" t="n"/>
      <c r="D32" s="19" t="n"/>
      <c r="E32" s="10" t="n"/>
      <c r="F32" s="10" t="n"/>
      <c r="G32" s="10" t="n"/>
      <c r="H32" s="10" t="n"/>
      <c r="I32" s="11" t="n"/>
      <c r="J32" s="10" t="n"/>
      <c r="K32" s="10" t="n"/>
      <c r="L32" s="20">
        <f>IF(COUNTA(B32:K32)=0,"",IF(B32="","name missing",IF(COUNTIF($B$5:$B$44,B32)&gt;1,"duplicate name",IF(NOT(ISNUMBER(D32)),"value missing",IF(C32="","unit missing",IF(OR(G32="",H32=""),"source or year missing","ok"))))))</f>
        <v/>
      </c>
    </row>
    <row r="33">
      <c r="A33" s="18" t="inlineStr">
        <is>
          <t>F29</t>
        </is>
      </c>
      <c r="B33" s="10" t="n"/>
      <c r="C33" s="10" t="n"/>
      <c r="D33" s="19" t="n"/>
      <c r="E33" s="10" t="n"/>
      <c r="F33" s="10" t="n"/>
      <c r="G33" s="10" t="n"/>
      <c r="H33" s="10" t="n"/>
      <c r="I33" s="11" t="n"/>
      <c r="J33" s="10" t="n"/>
      <c r="K33" s="10" t="n"/>
      <c r="L33" s="20">
        <f>IF(COUNTA(B33:K33)=0,"",IF(B33="","name missing",IF(COUNTIF($B$5:$B$44,B33)&gt;1,"duplicate name",IF(NOT(ISNUMBER(D33)),"value missing",IF(C33="","unit missing",IF(OR(G33="",H33=""),"source or year missing","ok"))))))</f>
        <v/>
      </c>
    </row>
    <row r="34">
      <c r="A34" s="18" t="inlineStr">
        <is>
          <t>F30</t>
        </is>
      </c>
      <c r="B34" s="10" t="n"/>
      <c r="C34" s="10" t="n"/>
      <c r="D34" s="19" t="n"/>
      <c r="E34" s="10" t="n"/>
      <c r="F34" s="10" t="n"/>
      <c r="G34" s="10" t="n"/>
      <c r="H34" s="10" t="n"/>
      <c r="I34" s="11" t="n"/>
      <c r="J34" s="10" t="n"/>
      <c r="K34" s="10" t="n"/>
      <c r="L34" s="20">
        <f>IF(COUNTA(B34:K34)=0,"",IF(B34="","name missing",IF(COUNTIF($B$5:$B$44,B34)&gt;1,"duplicate name",IF(NOT(ISNUMBER(D34)),"value missing",IF(C34="","unit missing",IF(OR(G34="",H34=""),"source or year missing","ok"))))))</f>
        <v/>
      </c>
    </row>
    <row r="35">
      <c r="A35" s="18" t="inlineStr">
        <is>
          <t>F31</t>
        </is>
      </c>
      <c r="B35" s="10" t="n"/>
      <c r="C35" s="10" t="n"/>
      <c r="D35" s="19" t="n"/>
      <c r="E35" s="10" t="n"/>
      <c r="F35" s="10" t="n"/>
      <c r="G35" s="10" t="n"/>
      <c r="H35" s="10" t="n"/>
      <c r="I35" s="11" t="n"/>
      <c r="J35" s="10" t="n"/>
      <c r="K35" s="10" t="n"/>
      <c r="L35" s="20">
        <f>IF(COUNTA(B35:K35)=0,"",IF(B35="","name missing",IF(COUNTIF($B$5:$B$44,B35)&gt;1,"duplicate name",IF(NOT(ISNUMBER(D35)),"value missing",IF(C35="","unit missing",IF(OR(G35="",H35=""),"source or year missing","ok"))))))</f>
        <v/>
      </c>
    </row>
    <row r="36">
      <c r="A36" s="18" t="inlineStr">
        <is>
          <t>F32</t>
        </is>
      </c>
      <c r="B36" s="10" t="n"/>
      <c r="C36" s="10" t="n"/>
      <c r="D36" s="19" t="n"/>
      <c r="E36" s="10" t="n"/>
      <c r="F36" s="10" t="n"/>
      <c r="G36" s="10" t="n"/>
      <c r="H36" s="10" t="n"/>
      <c r="I36" s="11" t="n"/>
      <c r="J36" s="10" t="n"/>
      <c r="K36" s="10" t="n"/>
      <c r="L36" s="20">
        <f>IF(COUNTA(B36:K36)=0,"",IF(B36="","name missing",IF(COUNTIF($B$5:$B$44,B36)&gt;1,"duplicate name",IF(NOT(ISNUMBER(D36)),"value missing",IF(C36="","unit missing",IF(OR(G36="",H36=""),"source or year missing","ok"))))))</f>
        <v/>
      </c>
    </row>
    <row r="37">
      <c r="A37" s="18" t="inlineStr">
        <is>
          <t>F33</t>
        </is>
      </c>
      <c r="B37" s="10" t="n"/>
      <c r="C37" s="10" t="n"/>
      <c r="D37" s="19" t="n"/>
      <c r="E37" s="10" t="n"/>
      <c r="F37" s="10" t="n"/>
      <c r="G37" s="10" t="n"/>
      <c r="H37" s="10" t="n"/>
      <c r="I37" s="11" t="n"/>
      <c r="J37" s="10" t="n"/>
      <c r="K37" s="10" t="n"/>
      <c r="L37" s="20">
        <f>IF(COUNTA(B37:K37)=0,"",IF(B37="","name missing",IF(COUNTIF($B$5:$B$44,B37)&gt;1,"duplicate name",IF(NOT(ISNUMBER(D37)),"value missing",IF(C37="","unit missing",IF(OR(G37="",H37=""),"source or year missing","ok"))))))</f>
        <v/>
      </c>
    </row>
    <row r="38">
      <c r="A38" s="18" t="inlineStr">
        <is>
          <t>F34</t>
        </is>
      </c>
      <c r="B38" s="10" t="n"/>
      <c r="C38" s="10" t="n"/>
      <c r="D38" s="19" t="n"/>
      <c r="E38" s="10" t="n"/>
      <c r="F38" s="10" t="n"/>
      <c r="G38" s="10" t="n"/>
      <c r="H38" s="10" t="n"/>
      <c r="I38" s="11" t="n"/>
      <c r="J38" s="10" t="n"/>
      <c r="K38" s="10" t="n"/>
      <c r="L38" s="20">
        <f>IF(COUNTA(B38:K38)=0,"",IF(B38="","name missing",IF(COUNTIF($B$5:$B$44,B38)&gt;1,"duplicate name",IF(NOT(ISNUMBER(D38)),"value missing",IF(C38="","unit missing",IF(OR(G38="",H38=""),"source or year missing","ok"))))))</f>
        <v/>
      </c>
    </row>
    <row r="39">
      <c r="A39" s="18" t="inlineStr">
        <is>
          <t>F35</t>
        </is>
      </c>
      <c r="B39" s="10" t="n"/>
      <c r="C39" s="10" t="n"/>
      <c r="D39" s="19" t="n"/>
      <c r="E39" s="10" t="n"/>
      <c r="F39" s="10" t="n"/>
      <c r="G39" s="10" t="n"/>
      <c r="H39" s="10" t="n"/>
      <c r="I39" s="11" t="n"/>
      <c r="J39" s="10" t="n"/>
      <c r="K39" s="10" t="n"/>
      <c r="L39" s="20">
        <f>IF(COUNTA(B39:K39)=0,"",IF(B39="","name missing",IF(COUNTIF($B$5:$B$44,B39)&gt;1,"duplicate name",IF(NOT(ISNUMBER(D39)),"value missing",IF(C39="","unit missing",IF(OR(G39="",H39=""),"source or year missing","ok"))))))</f>
        <v/>
      </c>
    </row>
    <row r="40">
      <c r="A40" s="18" t="inlineStr">
        <is>
          <t>F36</t>
        </is>
      </c>
      <c r="B40" s="10" t="n"/>
      <c r="C40" s="10" t="n"/>
      <c r="D40" s="19" t="n"/>
      <c r="E40" s="10" t="n"/>
      <c r="F40" s="10" t="n"/>
      <c r="G40" s="10" t="n"/>
      <c r="H40" s="10" t="n"/>
      <c r="I40" s="11" t="n"/>
      <c r="J40" s="10" t="n"/>
      <c r="K40" s="10" t="n"/>
      <c r="L40" s="20">
        <f>IF(COUNTA(B40:K40)=0,"",IF(B40="","name missing",IF(COUNTIF($B$5:$B$44,B40)&gt;1,"duplicate name",IF(NOT(ISNUMBER(D40)),"value missing",IF(C40="","unit missing",IF(OR(G40="",H40=""),"source or year missing","ok"))))))</f>
        <v/>
      </c>
    </row>
    <row r="41">
      <c r="A41" s="18" t="inlineStr">
        <is>
          <t>F37</t>
        </is>
      </c>
      <c r="B41" s="10" t="n"/>
      <c r="C41" s="10" t="n"/>
      <c r="D41" s="19" t="n"/>
      <c r="E41" s="10" t="n"/>
      <c r="F41" s="10" t="n"/>
      <c r="G41" s="10" t="n"/>
      <c r="H41" s="10" t="n"/>
      <c r="I41" s="11" t="n"/>
      <c r="J41" s="10" t="n"/>
      <c r="K41" s="10" t="n"/>
      <c r="L41" s="20">
        <f>IF(COUNTA(B41:K41)=0,"",IF(B41="","name missing",IF(COUNTIF($B$5:$B$44,B41)&gt;1,"duplicate name",IF(NOT(ISNUMBER(D41)),"value missing",IF(C41="","unit missing",IF(OR(G41="",H41=""),"source or year missing","ok"))))))</f>
        <v/>
      </c>
    </row>
    <row r="42">
      <c r="A42" s="18" t="inlineStr">
        <is>
          <t>F38</t>
        </is>
      </c>
      <c r="B42" s="10" t="n"/>
      <c r="C42" s="10" t="n"/>
      <c r="D42" s="19" t="n"/>
      <c r="E42" s="10" t="n"/>
      <c r="F42" s="10" t="n"/>
      <c r="G42" s="10" t="n"/>
      <c r="H42" s="10" t="n"/>
      <c r="I42" s="11" t="n"/>
      <c r="J42" s="10" t="n"/>
      <c r="K42" s="10" t="n"/>
      <c r="L42" s="20">
        <f>IF(COUNTA(B42:K42)=0,"",IF(B42="","name missing",IF(COUNTIF($B$5:$B$44,B42)&gt;1,"duplicate name",IF(NOT(ISNUMBER(D42)),"value missing",IF(C42="","unit missing",IF(OR(G42="",H42=""),"source or year missing","ok"))))))</f>
        <v/>
      </c>
    </row>
    <row r="43">
      <c r="A43" s="18" t="inlineStr">
        <is>
          <t>F39</t>
        </is>
      </c>
      <c r="B43" s="10" t="n"/>
      <c r="C43" s="10" t="n"/>
      <c r="D43" s="19" t="n"/>
      <c r="E43" s="10" t="n"/>
      <c r="F43" s="10" t="n"/>
      <c r="G43" s="10" t="n"/>
      <c r="H43" s="10" t="n"/>
      <c r="I43" s="11" t="n"/>
      <c r="J43" s="10" t="n"/>
      <c r="K43" s="10" t="n"/>
      <c r="L43" s="20">
        <f>IF(COUNTA(B43:K43)=0,"",IF(B43="","name missing",IF(COUNTIF($B$5:$B$44,B43)&gt;1,"duplicate name",IF(NOT(ISNUMBER(D43)),"value missing",IF(C43="","unit missing",IF(OR(G43="",H43=""),"source or year missing","ok"))))))</f>
        <v/>
      </c>
    </row>
    <row r="44">
      <c r="A44" s="18" t="inlineStr">
        <is>
          <t>F40</t>
        </is>
      </c>
      <c r="B44" s="10" t="n"/>
      <c r="C44" s="10" t="n"/>
      <c r="D44" s="19" t="n"/>
      <c r="E44" s="10" t="n"/>
      <c r="F44" s="10" t="n"/>
      <c r="G44" s="10" t="n"/>
      <c r="H44" s="10" t="n"/>
      <c r="I44" s="11" t="n"/>
      <c r="J44" s="10" t="n"/>
      <c r="K44" s="10" t="n"/>
      <c r="L44" s="20">
        <f>IF(COUNTA(B44:K44)=0,"",IF(B44="","name missing",IF(COUNTIF($B$5:$B$44,B44)&gt;1,"duplicate name",IF(NOT(ISNUMBER(D44)),"value missing",IF(C44="","unit missing",IF(OR(G44="",H44=""),"source or year missing","ok"))))))</f>
        <v/>
      </c>
    </row>
  </sheetData>
  <dataValidations count="3">
    <dataValidation sqref="E5:E44" showDropDown="0" showInputMessage="0" showErrorMessage="0" allowBlank="1" type="list">
      <formula1>Lists!$K$3:$K$6</formula1>
    </dataValidation>
    <dataValidation sqref="F5:F44" showDropDown="0" showInputMessage="0" showErrorMessage="0" allowBlank="1" type="list">
      <formula1>Lists!$L$3:$L$9</formula1>
    </dataValidation>
    <dataValidation sqref="D5:D44" showDropDown="0" showInputMessage="0" showErrorMessage="1" allowBlank="1" errorTitle="Number needed" error="Enter a number (no units or text)." type="decimal" operator="between">
      <formula1>-1000000000000</formula1>
      <formula2>1000000000000</formula2>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L34"/>
  <sheetViews>
    <sheetView workbookViewId="0">
      <pane ySplit="4" topLeftCell="A5" activePane="bottomLeft" state="frozen"/>
      <selection pane="bottomLeft" activeCell="A1" sqref="A1"/>
    </sheetView>
  </sheetViews>
  <sheetFormatPr baseColWidth="8" defaultRowHeight="15"/>
  <cols>
    <col width="5" customWidth="1" min="1" max="1"/>
    <col width="22" customWidth="1" min="2" max="2"/>
    <col width="20" customWidth="1" min="3" max="3"/>
    <col width="30" customWidth="1" min="4" max="4"/>
    <col width="18" customWidth="1" min="5" max="5"/>
    <col width="30" customWidth="1" min="6" max="6"/>
    <col width="16" customWidth="1" min="7" max="7"/>
    <col width="16" customWidth="1" min="8" max="8"/>
    <col width="15" customWidth="1" min="9" max="9"/>
    <col width="20" customWidth="1" min="10" max="10"/>
    <col width="30" customWidth="1" min="11" max="11"/>
    <col width="26" customWidth="1" min="12" max="12"/>
  </cols>
  <sheetData>
    <row r="1">
      <c r="A1" s="7" t="inlineStr">
        <is>
          <t>Scope 1: direct emissions</t>
        </is>
      </c>
    </row>
    <row r="2" ht="30" customHeight="1">
      <c r="A2" s="8" t="inlineStr">
        <is>
          <t>Emissions from sources owned or controlled by the company (as set by your boundary approach). Direct CO2 from burning biomass or biofuel goes in the biogenic column, not in the total.</t>
        </is>
      </c>
      <c r="I2" s="12" t="inlineStr">
        <is>
          <t>Total tCO2e</t>
        </is>
      </c>
      <c r="J2" s="21" t="inlineStr">
        <is>
          <t>Biogenic CO2 (t), outside the scopes</t>
        </is>
      </c>
      <c r="K2" s="12" t="inlineStr">
        <is>
          <t>Rows to fix</t>
        </is>
      </c>
    </row>
    <row r="3">
      <c r="I3" s="22">
        <f>SUM(I5:I34)</f>
        <v/>
      </c>
      <c r="J3" s="22">
        <f>SUM(J5:J34)</f>
        <v/>
      </c>
      <c r="K3" s="23">
        <f>SUMPRODUCT((K5:K34&lt;&gt;"")*(K5:K34&lt;&gt;"ok"))</f>
        <v/>
      </c>
    </row>
    <row r="4" ht="62" customHeight="1">
      <c r="A4" s="17" t="inlineStr">
        <is>
          <t>No.</t>
        </is>
      </c>
      <c r="B4" s="17" t="inlineStr">
        <is>
          <t>Source type</t>
        </is>
      </c>
      <c r="C4" s="17" t="inlineStr">
        <is>
          <t>Site or asset</t>
        </is>
      </c>
      <c r="D4" s="17" t="inlineStr">
        <is>
          <t>Description (fuel, refrigerant, process)</t>
        </is>
      </c>
      <c r="E4" s="17" t="inlineStr">
        <is>
          <t>Activity amount (in the unit shown in column G)</t>
        </is>
      </c>
      <c r="F4" s="17" t="inlineStr">
        <is>
          <t>Emission factor (pick by name from Factors)</t>
        </is>
      </c>
      <c r="G4" s="17" t="inlineStr">
        <is>
          <t>Unit expected (from the factor)</t>
        </is>
      </c>
      <c r="H4" s="17" t="inlineStr">
        <is>
          <t>Factor value (kg CO2e per unit)</t>
        </is>
      </c>
      <c r="I4" s="17" t="inlineStr">
        <is>
          <t>Emissions (tCO2e)</t>
        </is>
      </c>
      <c r="J4" s="17" t="inlineStr">
        <is>
          <t>Biogenic CO2 (tCO2), reported outside the scopes</t>
        </is>
      </c>
      <c r="K4" s="17" t="inlineStr">
        <is>
          <t>Status</t>
        </is>
      </c>
      <c r="L4" s="17" t="inlineStr">
        <is>
          <t>Notes</t>
        </is>
      </c>
    </row>
    <row r="5">
      <c r="A5" s="18" t="n">
        <v>1</v>
      </c>
      <c r="B5" s="10" t="n"/>
      <c r="C5" s="10" t="n"/>
      <c r="D5" s="10" t="n"/>
      <c r="E5" s="24" t="n"/>
      <c r="F5" s="10" t="n"/>
      <c r="G5" s="20">
        <f>IF(F5="","",IFERROR(INDEX(Factors!$C$5:$C$44,MATCH(F5,Factors!$B$5:$B$44,0))&amp;"",""))</f>
        <v/>
      </c>
      <c r="H5" s="25">
        <f>IF(F5="","",IFERROR(IF(ISNUMBER(INDEX(Factors!$D$5:$D$44,MATCH(F5,Factors!$B$5:$B$44,0))),INDEX(Factors!$D$5:$D$44,MATCH(F5,Factors!$B$5:$B$44,0)),""),""))</f>
        <v/>
      </c>
      <c r="I5" s="26">
        <f>IF(AND(ISNUMBER(E5),ISNUMBER(H5)),E5*H5/1000,"")</f>
        <v/>
      </c>
      <c r="J5" s="27" t="n"/>
      <c r="K5" s="20">
        <f>IF(COUNTA(B5:F5)=0,"",IF(NOT(ISNUMBER(E5)),"activity amount missing",IF(F5="","factor not chosen",IF(NOT(ISNUMBER(H5)),"factor not found or empty on Factors","ok"))))</f>
        <v/>
      </c>
      <c r="L5" s="10" t="n"/>
    </row>
    <row r="6">
      <c r="A6" s="18" t="n">
        <v>2</v>
      </c>
      <c r="B6" s="10" t="n"/>
      <c r="C6" s="10" t="n"/>
      <c r="D6" s="10" t="n"/>
      <c r="E6" s="24" t="n"/>
      <c r="F6" s="10" t="n"/>
      <c r="G6" s="20">
        <f>IF(F6="","",IFERROR(INDEX(Factors!$C$5:$C$44,MATCH(F6,Factors!$B$5:$B$44,0))&amp;"",""))</f>
        <v/>
      </c>
      <c r="H6" s="25">
        <f>IF(F6="","",IFERROR(IF(ISNUMBER(INDEX(Factors!$D$5:$D$44,MATCH(F6,Factors!$B$5:$B$44,0))),INDEX(Factors!$D$5:$D$44,MATCH(F6,Factors!$B$5:$B$44,0)),""),""))</f>
        <v/>
      </c>
      <c r="I6" s="26">
        <f>IF(AND(ISNUMBER(E6),ISNUMBER(H6)),E6*H6/1000,"")</f>
        <v/>
      </c>
      <c r="J6" s="27" t="n"/>
      <c r="K6" s="20">
        <f>IF(COUNTA(B6:F6)=0,"",IF(NOT(ISNUMBER(E6)),"activity amount missing",IF(F6="","factor not chosen",IF(NOT(ISNUMBER(H6)),"factor not found or empty on Factors","ok"))))</f>
        <v/>
      </c>
      <c r="L6" s="10" t="n"/>
    </row>
    <row r="7">
      <c r="A7" s="18" t="n">
        <v>3</v>
      </c>
      <c r="B7" s="10" t="n"/>
      <c r="C7" s="10" t="n"/>
      <c r="D7" s="10" t="n"/>
      <c r="E7" s="24" t="n"/>
      <c r="F7" s="10" t="n"/>
      <c r="G7" s="20">
        <f>IF(F7="","",IFERROR(INDEX(Factors!$C$5:$C$44,MATCH(F7,Factors!$B$5:$B$44,0))&amp;"",""))</f>
        <v/>
      </c>
      <c r="H7" s="25">
        <f>IF(F7="","",IFERROR(IF(ISNUMBER(INDEX(Factors!$D$5:$D$44,MATCH(F7,Factors!$B$5:$B$44,0))),INDEX(Factors!$D$5:$D$44,MATCH(F7,Factors!$B$5:$B$44,0)),""),""))</f>
        <v/>
      </c>
      <c r="I7" s="26">
        <f>IF(AND(ISNUMBER(E7),ISNUMBER(H7)),E7*H7/1000,"")</f>
        <v/>
      </c>
      <c r="J7" s="27" t="n"/>
      <c r="K7" s="20">
        <f>IF(COUNTA(B7:F7)=0,"",IF(NOT(ISNUMBER(E7)),"activity amount missing",IF(F7="","factor not chosen",IF(NOT(ISNUMBER(H7)),"factor not found or empty on Factors","ok"))))</f>
        <v/>
      </c>
      <c r="L7" s="10" t="n"/>
    </row>
    <row r="8">
      <c r="A8" s="18" t="n">
        <v>4</v>
      </c>
      <c r="B8" s="10" t="n"/>
      <c r="C8" s="10" t="n"/>
      <c r="D8" s="10" t="n"/>
      <c r="E8" s="24" t="n"/>
      <c r="F8" s="10" t="n"/>
      <c r="G8" s="20">
        <f>IF(F8="","",IFERROR(INDEX(Factors!$C$5:$C$44,MATCH(F8,Factors!$B$5:$B$44,0))&amp;"",""))</f>
        <v/>
      </c>
      <c r="H8" s="25">
        <f>IF(F8="","",IFERROR(IF(ISNUMBER(INDEX(Factors!$D$5:$D$44,MATCH(F8,Factors!$B$5:$B$44,0))),INDEX(Factors!$D$5:$D$44,MATCH(F8,Factors!$B$5:$B$44,0)),""),""))</f>
        <v/>
      </c>
      <c r="I8" s="26">
        <f>IF(AND(ISNUMBER(E8),ISNUMBER(H8)),E8*H8/1000,"")</f>
        <v/>
      </c>
      <c r="J8" s="27" t="n"/>
      <c r="K8" s="20">
        <f>IF(COUNTA(B8:F8)=0,"",IF(NOT(ISNUMBER(E8)),"activity amount missing",IF(F8="","factor not chosen",IF(NOT(ISNUMBER(H8)),"factor not found or empty on Factors","ok"))))</f>
        <v/>
      </c>
      <c r="L8" s="10" t="n"/>
    </row>
    <row r="9">
      <c r="A9" s="18" t="n">
        <v>5</v>
      </c>
      <c r="B9" s="10" t="n"/>
      <c r="C9" s="10" t="n"/>
      <c r="D9" s="10" t="n"/>
      <c r="E9" s="24" t="n"/>
      <c r="F9" s="10" t="n"/>
      <c r="G9" s="20">
        <f>IF(F9="","",IFERROR(INDEX(Factors!$C$5:$C$44,MATCH(F9,Factors!$B$5:$B$44,0))&amp;"",""))</f>
        <v/>
      </c>
      <c r="H9" s="25">
        <f>IF(F9="","",IFERROR(IF(ISNUMBER(INDEX(Factors!$D$5:$D$44,MATCH(F9,Factors!$B$5:$B$44,0))),INDEX(Factors!$D$5:$D$44,MATCH(F9,Factors!$B$5:$B$44,0)),""),""))</f>
        <v/>
      </c>
      <c r="I9" s="26">
        <f>IF(AND(ISNUMBER(E9),ISNUMBER(H9)),E9*H9/1000,"")</f>
        <v/>
      </c>
      <c r="J9" s="27" t="n"/>
      <c r="K9" s="20">
        <f>IF(COUNTA(B9:F9)=0,"",IF(NOT(ISNUMBER(E9)),"activity amount missing",IF(F9="","factor not chosen",IF(NOT(ISNUMBER(H9)),"factor not found or empty on Factors","ok"))))</f>
        <v/>
      </c>
      <c r="L9" s="10" t="n"/>
    </row>
    <row r="10">
      <c r="A10" s="18" t="n">
        <v>6</v>
      </c>
      <c r="B10" s="10" t="n"/>
      <c r="C10" s="10" t="n"/>
      <c r="D10" s="10" t="n"/>
      <c r="E10" s="24" t="n"/>
      <c r="F10" s="10" t="n"/>
      <c r="G10" s="20">
        <f>IF(F10="","",IFERROR(INDEX(Factors!$C$5:$C$44,MATCH(F10,Factors!$B$5:$B$44,0))&amp;"",""))</f>
        <v/>
      </c>
      <c r="H10" s="25">
        <f>IF(F10="","",IFERROR(IF(ISNUMBER(INDEX(Factors!$D$5:$D$44,MATCH(F10,Factors!$B$5:$B$44,0))),INDEX(Factors!$D$5:$D$44,MATCH(F10,Factors!$B$5:$B$44,0)),""),""))</f>
        <v/>
      </c>
      <c r="I10" s="26">
        <f>IF(AND(ISNUMBER(E10),ISNUMBER(H10)),E10*H10/1000,"")</f>
        <v/>
      </c>
      <c r="J10" s="27" t="n"/>
      <c r="K10" s="20">
        <f>IF(COUNTA(B10:F10)=0,"",IF(NOT(ISNUMBER(E10)),"activity amount missing",IF(F10="","factor not chosen",IF(NOT(ISNUMBER(H10)),"factor not found or empty on Factors","ok"))))</f>
        <v/>
      </c>
      <c r="L10" s="10" t="n"/>
    </row>
    <row r="11">
      <c r="A11" s="18" t="n">
        <v>7</v>
      </c>
      <c r="B11" s="10" t="n"/>
      <c r="C11" s="10" t="n"/>
      <c r="D11" s="10" t="n"/>
      <c r="E11" s="24" t="n"/>
      <c r="F11" s="10" t="n"/>
      <c r="G11" s="20">
        <f>IF(F11="","",IFERROR(INDEX(Factors!$C$5:$C$44,MATCH(F11,Factors!$B$5:$B$44,0))&amp;"",""))</f>
        <v/>
      </c>
      <c r="H11" s="25">
        <f>IF(F11="","",IFERROR(IF(ISNUMBER(INDEX(Factors!$D$5:$D$44,MATCH(F11,Factors!$B$5:$B$44,0))),INDEX(Factors!$D$5:$D$44,MATCH(F11,Factors!$B$5:$B$44,0)),""),""))</f>
        <v/>
      </c>
      <c r="I11" s="26">
        <f>IF(AND(ISNUMBER(E11),ISNUMBER(H11)),E11*H11/1000,"")</f>
        <v/>
      </c>
      <c r="J11" s="27" t="n"/>
      <c r="K11" s="20">
        <f>IF(COUNTA(B11:F11)=0,"",IF(NOT(ISNUMBER(E11)),"activity amount missing",IF(F11="","factor not chosen",IF(NOT(ISNUMBER(H11)),"factor not found or empty on Factors","ok"))))</f>
        <v/>
      </c>
      <c r="L11" s="10" t="n"/>
    </row>
    <row r="12">
      <c r="A12" s="18" t="n">
        <v>8</v>
      </c>
      <c r="B12" s="10" t="n"/>
      <c r="C12" s="10" t="n"/>
      <c r="D12" s="10" t="n"/>
      <c r="E12" s="24" t="n"/>
      <c r="F12" s="10" t="n"/>
      <c r="G12" s="20">
        <f>IF(F12="","",IFERROR(INDEX(Factors!$C$5:$C$44,MATCH(F12,Factors!$B$5:$B$44,0))&amp;"",""))</f>
        <v/>
      </c>
      <c r="H12" s="25">
        <f>IF(F12="","",IFERROR(IF(ISNUMBER(INDEX(Factors!$D$5:$D$44,MATCH(F12,Factors!$B$5:$B$44,0))),INDEX(Factors!$D$5:$D$44,MATCH(F12,Factors!$B$5:$B$44,0)),""),""))</f>
        <v/>
      </c>
      <c r="I12" s="26">
        <f>IF(AND(ISNUMBER(E12),ISNUMBER(H12)),E12*H12/1000,"")</f>
        <v/>
      </c>
      <c r="J12" s="27" t="n"/>
      <c r="K12" s="20">
        <f>IF(COUNTA(B12:F12)=0,"",IF(NOT(ISNUMBER(E12)),"activity amount missing",IF(F12="","factor not chosen",IF(NOT(ISNUMBER(H12)),"factor not found or empty on Factors","ok"))))</f>
        <v/>
      </c>
      <c r="L12" s="10" t="n"/>
    </row>
    <row r="13">
      <c r="A13" s="18" t="n">
        <v>9</v>
      </c>
      <c r="B13" s="10" t="n"/>
      <c r="C13" s="10" t="n"/>
      <c r="D13" s="10" t="n"/>
      <c r="E13" s="24" t="n"/>
      <c r="F13" s="10" t="n"/>
      <c r="G13" s="20">
        <f>IF(F13="","",IFERROR(INDEX(Factors!$C$5:$C$44,MATCH(F13,Factors!$B$5:$B$44,0))&amp;"",""))</f>
        <v/>
      </c>
      <c r="H13" s="25">
        <f>IF(F13="","",IFERROR(IF(ISNUMBER(INDEX(Factors!$D$5:$D$44,MATCH(F13,Factors!$B$5:$B$44,0))),INDEX(Factors!$D$5:$D$44,MATCH(F13,Factors!$B$5:$B$44,0)),""),""))</f>
        <v/>
      </c>
      <c r="I13" s="26">
        <f>IF(AND(ISNUMBER(E13),ISNUMBER(H13)),E13*H13/1000,"")</f>
        <v/>
      </c>
      <c r="J13" s="27" t="n"/>
      <c r="K13" s="20">
        <f>IF(COUNTA(B13:F13)=0,"",IF(NOT(ISNUMBER(E13)),"activity amount missing",IF(F13="","factor not chosen",IF(NOT(ISNUMBER(H13)),"factor not found or empty on Factors","ok"))))</f>
        <v/>
      </c>
      <c r="L13" s="10" t="n"/>
    </row>
    <row r="14">
      <c r="A14" s="18" t="n">
        <v>10</v>
      </c>
      <c r="B14" s="10" t="n"/>
      <c r="C14" s="10" t="n"/>
      <c r="D14" s="10" t="n"/>
      <c r="E14" s="24" t="n"/>
      <c r="F14" s="10" t="n"/>
      <c r="G14" s="20">
        <f>IF(F14="","",IFERROR(INDEX(Factors!$C$5:$C$44,MATCH(F14,Factors!$B$5:$B$44,0))&amp;"",""))</f>
        <v/>
      </c>
      <c r="H14" s="25">
        <f>IF(F14="","",IFERROR(IF(ISNUMBER(INDEX(Factors!$D$5:$D$44,MATCH(F14,Factors!$B$5:$B$44,0))),INDEX(Factors!$D$5:$D$44,MATCH(F14,Factors!$B$5:$B$44,0)),""),""))</f>
        <v/>
      </c>
      <c r="I14" s="26">
        <f>IF(AND(ISNUMBER(E14),ISNUMBER(H14)),E14*H14/1000,"")</f>
        <v/>
      </c>
      <c r="J14" s="27" t="n"/>
      <c r="K14" s="20">
        <f>IF(COUNTA(B14:F14)=0,"",IF(NOT(ISNUMBER(E14)),"activity amount missing",IF(F14="","factor not chosen",IF(NOT(ISNUMBER(H14)),"factor not found or empty on Factors","ok"))))</f>
        <v/>
      </c>
      <c r="L14" s="10" t="n"/>
    </row>
    <row r="15">
      <c r="A15" s="18" t="n">
        <v>11</v>
      </c>
      <c r="B15" s="10" t="n"/>
      <c r="C15" s="10" t="n"/>
      <c r="D15" s="10" t="n"/>
      <c r="E15" s="24" t="n"/>
      <c r="F15" s="10" t="n"/>
      <c r="G15" s="20">
        <f>IF(F15="","",IFERROR(INDEX(Factors!$C$5:$C$44,MATCH(F15,Factors!$B$5:$B$44,0))&amp;"",""))</f>
        <v/>
      </c>
      <c r="H15" s="25">
        <f>IF(F15="","",IFERROR(IF(ISNUMBER(INDEX(Factors!$D$5:$D$44,MATCH(F15,Factors!$B$5:$B$44,0))),INDEX(Factors!$D$5:$D$44,MATCH(F15,Factors!$B$5:$B$44,0)),""),""))</f>
        <v/>
      </c>
      <c r="I15" s="26">
        <f>IF(AND(ISNUMBER(E15),ISNUMBER(H15)),E15*H15/1000,"")</f>
        <v/>
      </c>
      <c r="J15" s="27" t="n"/>
      <c r="K15" s="20">
        <f>IF(COUNTA(B15:F15)=0,"",IF(NOT(ISNUMBER(E15)),"activity amount missing",IF(F15="","factor not chosen",IF(NOT(ISNUMBER(H15)),"factor not found or empty on Factors","ok"))))</f>
        <v/>
      </c>
      <c r="L15" s="10" t="n"/>
    </row>
    <row r="16">
      <c r="A16" s="18" t="n">
        <v>12</v>
      </c>
      <c r="B16" s="10" t="n"/>
      <c r="C16" s="10" t="n"/>
      <c r="D16" s="10" t="n"/>
      <c r="E16" s="24" t="n"/>
      <c r="F16" s="10" t="n"/>
      <c r="G16" s="20">
        <f>IF(F16="","",IFERROR(INDEX(Factors!$C$5:$C$44,MATCH(F16,Factors!$B$5:$B$44,0))&amp;"",""))</f>
        <v/>
      </c>
      <c r="H16" s="25">
        <f>IF(F16="","",IFERROR(IF(ISNUMBER(INDEX(Factors!$D$5:$D$44,MATCH(F16,Factors!$B$5:$B$44,0))),INDEX(Factors!$D$5:$D$44,MATCH(F16,Factors!$B$5:$B$44,0)),""),""))</f>
        <v/>
      </c>
      <c r="I16" s="26">
        <f>IF(AND(ISNUMBER(E16),ISNUMBER(H16)),E16*H16/1000,"")</f>
        <v/>
      </c>
      <c r="J16" s="27" t="n"/>
      <c r="K16" s="20">
        <f>IF(COUNTA(B16:F16)=0,"",IF(NOT(ISNUMBER(E16)),"activity amount missing",IF(F16="","factor not chosen",IF(NOT(ISNUMBER(H16)),"factor not found or empty on Factors","ok"))))</f>
        <v/>
      </c>
      <c r="L16" s="10" t="n"/>
    </row>
    <row r="17">
      <c r="A17" s="18" t="n">
        <v>13</v>
      </c>
      <c r="B17" s="10" t="n"/>
      <c r="C17" s="10" t="n"/>
      <c r="D17" s="10" t="n"/>
      <c r="E17" s="24" t="n"/>
      <c r="F17" s="10" t="n"/>
      <c r="G17" s="20">
        <f>IF(F17="","",IFERROR(INDEX(Factors!$C$5:$C$44,MATCH(F17,Factors!$B$5:$B$44,0))&amp;"",""))</f>
        <v/>
      </c>
      <c r="H17" s="25">
        <f>IF(F17="","",IFERROR(IF(ISNUMBER(INDEX(Factors!$D$5:$D$44,MATCH(F17,Factors!$B$5:$B$44,0))),INDEX(Factors!$D$5:$D$44,MATCH(F17,Factors!$B$5:$B$44,0)),""),""))</f>
        <v/>
      </c>
      <c r="I17" s="26">
        <f>IF(AND(ISNUMBER(E17),ISNUMBER(H17)),E17*H17/1000,"")</f>
        <v/>
      </c>
      <c r="J17" s="27" t="n"/>
      <c r="K17" s="20">
        <f>IF(COUNTA(B17:F17)=0,"",IF(NOT(ISNUMBER(E17)),"activity amount missing",IF(F17="","factor not chosen",IF(NOT(ISNUMBER(H17)),"factor not found or empty on Factors","ok"))))</f>
        <v/>
      </c>
      <c r="L17" s="10" t="n"/>
    </row>
    <row r="18">
      <c r="A18" s="18" t="n">
        <v>14</v>
      </c>
      <c r="B18" s="10" t="n"/>
      <c r="C18" s="10" t="n"/>
      <c r="D18" s="10" t="n"/>
      <c r="E18" s="24" t="n"/>
      <c r="F18" s="10" t="n"/>
      <c r="G18" s="20">
        <f>IF(F18="","",IFERROR(INDEX(Factors!$C$5:$C$44,MATCH(F18,Factors!$B$5:$B$44,0))&amp;"",""))</f>
        <v/>
      </c>
      <c r="H18" s="25">
        <f>IF(F18="","",IFERROR(IF(ISNUMBER(INDEX(Factors!$D$5:$D$44,MATCH(F18,Factors!$B$5:$B$44,0))),INDEX(Factors!$D$5:$D$44,MATCH(F18,Factors!$B$5:$B$44,0)),""),""))</f>
        <v/>
      </c>
      <c r="I18" s="26">
        <f>IF(AND(ISNUMBER(E18),ISNUMBER(H18)),E18*H18/1000,"")</f>
        <v/>
      </c>
      <c r="J18" s="27" t="n"/>
      <c r="K18" s="20">
        <f>IF(COUNTA(B18:F18)=0,"",IF(NOT(ISNUMBER(E18)),"activity amount missing",IF(F18="","factor not chosen",IF(NOT(ISNUMBER(H18)),"factor not found or empty on Factors","ok"))))</f>
        <v/>
      </c>
      <c r="L18" s="10" t="n"/>
    </row>
    <row r="19">
      <c r="A19" s="18" t="n">
        <v>15</v>
      </c>
      <c r="B19" s="10" t="n"/>
      <c r="C19" s="10" t="n"/>
      <c r="D19" s="10" t="n"/>
      <c r="E19" s="24" t="n"/>
      <c r="F19" s="10" t="n"/>
      <c r="G19" s="20">
        <f>IF(F19="","",IFERROR(INDEX(Factors!$C$5:$C$44,MATCH(F19,Factors!$B$5:$B$44,0))&amp;"",""))</f>
        <v/>
      </c>
      <c r="H19" s="25">
        <f>IF(F19="","",IFERROR(IF(ISNUMBER(INDEX(Factors!$D$5:$D$44,MATCH(F19,Factors!$B$5:$B$44,0))),INDEX(Factors!$D$5:$D$44,MATCH(F19,Factors!$B$5:$B$44,0)),""),""))</f>
        <v/>
      </c>
      <c r="I19" s="26">
        <f>IF(AND(ISNUMBER(E19),ISNUMBER(H19)),E19*H19/1000,"")</f>
        <v/>
      </c>
      <c r="J19" s="27" t="n"/>
      <c r="K19" s="20">
        <f>IF(COUNTA(B19:F19)=0,"",IF(NOT(ISNUMBER(E19)),"activity amount missing",IF(F19="","factor not chosen",IF(NOT(ISNUMBER(H19)),"factor not found or empty on Factors","ok"))))</f>
        <v/>
      </c>
      <c r="L19" s="10" t="n"/>
    </row>
    <row r="20">
      <c r="A20" s="18" t="n">
        <v>16</v>
      </c>
      <c r="B20" s="10" t="n"/>
      <c r="C20" s="10" t="n"/>
      <c r="D20" s="10" t="n"/>
      <c r="E20" s="24" t="n"/>
      <c r="F20" s="10" t="n"/>
      <c r="G20" s="20">
        <f>IF(F20="","",IFERROR(INDEX(Factors!$C$5:$C$44,MATCH(F20,Factors!$B$5:$B$44,0))&amp;"",""))</f>
        <v/>
      </c>
      <c r="H20" s="25">
        <f>IF(F20="","",IFERROR(IF(ISNUMBER(INDEX(Factors!$D$5:$D$44,MATCH(F20,Factors!$B$5:$B$44,0))),INDEX(Factors!$D$5:$D$44,MATCH(F20,Factors!$B$5:$B$44,0)),""),""))</f>
        <v/>
      </c>
      <c r="I20" s="26">
        <f>IF(AND(ISNUMBER(E20),ISNUMBER(H20)),E20*H20/1000,"")</f>
        <v/>
      </c>
      <c r="J20" s="27" t="n"/>
      <c r="K20" s="20">
        <f>IF(COUNTA(B20:F20)=0,"",IF(NOT(ISNUMBER(E20)),"activity amount missing",IF(F20="","factor not chosen",IF(NOT(ISNUMBER(H20)),"factor not found or empty on Factors","ok"))))</f>
        <v/>
      </c>
      <c r="L20" s="10" t="n"/>
    </row>
    <row r="21">
      <c r="A21" s="18" t="n">
        <v>17</v>
      </c>
      <c r="B21" s="10" t="n"/>
      <c r="C21" s="10" t="n"/>
      <c r="D21" s="10" t="n"/>
      <c r="E21" s="24" t="n"/>
      <c r="F21" s="10" t="n"/>
      <c r="G21" s="20">
        <f>IF(F21="","",IFERROR(INDEX(Factors!$C$5:$C$44,MATCH(F21,Factors!$B$5:$B$44,0))&amp;"",""))</f>
        <v/>
      </c>
      <c r="H21" s="25">
        <f>IF(F21="","",IFERROR(IF(ISNUMBER(INDEX(Factors!$D$5:$D$44,MATCH(F21,Factors!$B$5:$B$44,0))),INDEX(Factors!$D$5:$D$44,MATCH(F21,Factors!$B$5:$B$44,0)),""),""))</f>
        <v/>
      </c>
      <c r="I21" s="26">
        <f>IF(AND(ISNUMBER(E21),ISNUMBER(H21)),E21*H21/1000,"")</f>
        <v/>
      </c>
      <c r="J21" s="27" t="n"/>
      <c r="K21" s="20">
        <f>IF(COUNTA(B21:F21)=0,"",IF(NOT(ISNUMBER(E21)),"activity amount missing",IF(F21="","factor not chosen",IF(NOT(ISNUMBER(H21)),"factor not found or empty on Factors","ok"))))</f>
        <v/>
      </c>
      <c r="L21" s="10" t="n"/>
    </row>
    <row r="22">
      <c r="A22" s="18" t="n">
        <v>18</v>
      </c>
      <c r="B22" s="10" t="n"/>
      <c r="C22" s="10" t="n"/>
      <c r="D22" s="10" t="n"/>
      <c r="E22" s="24" t="n"/>
      <c r="F22" s="10" t="n"/>
      <c r="G22" s="20">
        <f>IF(F22="","",IFERROR(INDEX(Factors!$C$5:$C$44,MATCH(F22,Factors!$B$5:$B$44,0))&amp;"",""))</f>
        <v/>
      </c>
      <c r="H22" s="25">
        <f>IF(F22="","",IFERROR(IF(ISNUMBER(INDEX(Factors!$D$5:$D$44,MATCH(F22,Factors!$B$5:$B$44,0))),INDEX(Factors!$D$5:$D$44,MATCH(F22,Factors!$B$5:$B$44,0)),""),""))</f>
        <v/>
      </c>
      <c r="I22" s="26">
        <f>IF(AND(ISNUMBER(E22),ISNUMBER(H22)),E22*H22/1000,"")</f>
        <v/>
      </c>
      <c r="J22" s="27" t="n"/>
      <c r="K22" s="20">
        <f>IF(COUNTA(B22:F22)=0,"",IF(NOT(ISNUMBER(E22)),"activity amount missing",IF(F22="","factor not chosen",IF(NOT(ISNUMBER(H22)),"factor not found or empty on Factors","ok"))))</f>
        <v/>
      </c>
      <c r="L22" s="10" t="n"/>
    </row>
    <row r="23">
      <c r="A23" s="18" t="n">
        <v>19</v>
      </c>
      <c r="B23" s="10" t="n"/>
      <c r="C23" s="10" t="n"/>
      <c r="D23" s="10" t="n"/>
      <c r="E23" s="24" t="n"/>
      <c r="F23" s="10" t="n"/>
      <c r="G23" s="20">
        <f>IF(F23="","",IFERROR(INDEX(Factors!$C$5:$C$44,MATCH(F23,Factors!$B$5:$B$44,0))&amp;"",""))</f>
        <v/>
      </c>
      <c r="H23" s="25">
        <f>IF(F23="","",IFERROR(IF(ISNUMBER(INDEX(Factors!$D$5:$D$44,MATCH(F23,Factors!$B$5:$B$44,0))),INDEX(Factors!$D$5:$D$44,MATCH(F23,Factors!$B$5:$B$44,0)),""),""))</f>
        <v/>
      </c>
      <c r="I23" s="26">
        <f>IF(AND(ISNUMBER(E23),ISNUMBER(H23)),E23*H23/1000,"")</f>
        <v/>
      </c>
      <c r="J23" s="27" t="n"/>
      <c r="K23" s="20">
        <f>IF(COUNTA(B23:F23)=0,"",IF(NOT(ISNUMBER(E23)),"activity amount missing",IF(F23="","factor not chosen",IF(NOT(ISNUMBER(H23)),"factor not found or empty on Factors","ok"))))</f>
        <v/>
      </c>
      <c r="L23" s="10" t="n"/>
    </row>
    <row r="24">
      <c r="A24" s="18" t="n">
        <v>20</v>
      </c>
      <c r="B24" s="10" t="n"/>
      <c r="C24" s="10" t="n"/>
      <c r="D24" s="10" t="n"/>
      <c r="E24" s="24" t="n"/>
      <c r="F24" s="10" t="n"/>
      <c r="G24" s="20">
        <f>IF(F24="","",IFERROR(INDEX(Factors!$C$5:$C$44,MATCH(F24,Factors!$B$5:$B$44,0))&amp;"",""))</f>
        <v/>
      </c>
      <c r="H24" s="25">
        <f>IF(F24="","",IFERROR(IF(ISNUMBER(INDEX(Factors!$D$5:$D$44,MATCH(F24,Factors!$B$5:$B$44,0))),INDEX(Factors!$D$5:$D$44,MATCH(F24,Factors!$B$5:$B$44,0)),""),""))</f>
        <v/>
      </c>
      <c r="I24" s="26">
        <f>IF(AND(ISNUMBER(E24),ISNUMBER(H24)),E24*H24/1000,"")</f>
        <v/>
      </c>
      <c r="J24" s="27" t="n"/>
      <c r="K24" s="20">
        <f>IF(COUNTA(B24:F24)=0,"",IF(NOT(ISNUMBER(E24)),"activity amount missing",IF(F24="","factor not chosen",IF(NOT(ISNUMBER(H24)),"factor not found or empty on Factors","ok"))))</f>
        <v/>
      </c>
      <c r="L24" s="10" t="n"/>
    </row>
    <row r="25">
      <c r="A25" s="18" t="n">
        <v>21</v>
      </c>
      <c r="B25" s="10" t="n"/>
      <c r="C25" s="10" t="n"/>
      <c r="D25" s="10" t="n"/>
      <c r="E25" s="24" t="n"/>
      <c r="F25" s="10" t="n"/>
      <c r="G25" s="20">
        <f>IF(F25="","",IFERROR(INDEX(Factors!$C$5:$C$44,MATCH(F25,Factors!$B$5:$B$44,0))&amp;"",""))</f>
        <v/>
      </c>
      <c r="H25" s="25">
        <f>IF(F25="","",IFERROR(IF(ISNUMBER(INDEX(Factors!$D$5:$D$44,MATCH(F25,Factors!$B$5:$B$44,0))),INDEX(Factors!$D$5:$D$44,MATCH(F25,Factors!$B$5:$B$44,0)),""),""))</f>
        <v/>
      </c>
      <c r="I25" s="26">
        <f>IF(AND(ISNUMBER(E25),ISNUMBER(H25)),E25*H25/1000,"")</f>
        <v/>
      </c>
      <c r="J25" s="27" t="n"/>
      <c r="K25" s="20">
        <f>IF(COUNTA(B25:F25)=0,"",IF(NOT(ISNUMBER(E25)),"activity amount missing",IF(F25="","factor not chosen",IF(NOT(ISNUMBER(H25)),"factor not found or empty on Factors","ok"))))</f>
        <v/>
      </c>
      <c r="L25" s="10" t="n"/>
    </row>
    <row r="26">
      <c r="A26" s="18" t="n">
        <v>22</v>
      </c>
      <c r="B26" s="10" t="n"/>
      <c r="C26" s="10" t="n"/>
      <c r="D26" s="10" t="n"/>
      <c r="E26" s="24" t="n"/>
      <c r="F26" s="10" t="n"/>
      <c r="G26" s="20">
        <f>IF(F26="","",IFERROR(INDEX(Factors!$C$5:$C$44,MATCH(F26,Factors!$B$5:$B$44,0))&amp;"",""))</f>
        <v/>
      </c>
      <c r="H26" s="25">
        <f>IF(F26="","",IFERROR(IF(ISNUMBER(INDEX(Factors!$D$5:$D$44,MATCH(F26,Factors!$B$5:$B$44,0))),INDEX(Factors!$D$5:$D$44,MATCH(F26,Factors!$B$5:$B$44,0)),""),""))</f>
        <v/>
      </c>
      <c r="I26" s="26">
        <f>IF(AND(ISNUMBER(E26),ISNUMBER(H26)),E26*H26/1000,"")</f>
        <v/>
      </c>
      <c r="J26" s="27" t="n"/>
      <c r="K26" s="20">
        <f>IF(COUNTA(B26:F26)=0,"",IF(NOT(ISNUMBER(E26)),"activity amount missing",IF(F26="","factor not chosen",IF(NOT(ISNUMBER(H26)),"factor not found or empty on Factors","ok"))))</f>
        <v/>
      </c>
      <c r="L26" s="10" t="n"/>
    </row>
    <row r="27">
      <c r="A27" s="18" t="n">
        <v>23</v>
      </c>
      <c r="B27" s="10" t="n"/>
      <c r="C27" s="10" t="n"/>
      <c r="D27" s="10" t="n"/>
      <c r="E27" s="24" t="n"/>
      <c r="F27" s="10" t="n"/>
      <c r="G27" s="20">
        <f>IF(F27="","",IFERROR(INDEX(Factors!$C$5:$C$44,MATCH(F27,Factors!$B$5:$B$44,0))&amp;"",""))</f>
        <v/>
      </c>
      <c r="H27" s="25">
        <f>IF(F27="","",IFERROR(IF(ISNUMBER(INDEX(Factors!$D$5:$D$44,MATCH(F27,Factors!$B$5:$B$44,0))),INDEX(Factors!$D$5:$D$44,MATCH(F27,Factors!$B$5:$B$44,0)),""),""))</f>
        <v/>
      </c>
      <c r="I27" s="26">
        <f>IF(AND(ISNUMBER(E27),ISNUMBER(H27)),E27*H27/1000,"")</f>
        <v/>
      </c>
      <c r="J27" s="27" t="n"/>
      <c r="K27" s="20">
        <f>IF(COUNTA(B27:F27)=0,"",IF(NOT(ISNUMBER(E27)),"activity amount missing",IF(F27="","factor not chosen",IF(NOT(ISNUMBER(H27)),"factor not found or empty on Factors","ok"))))</f>
        <v/>
      </c>
      <c r="L27" s="10" t="n"/>
    </row>
    <row r="28">
      <c r="A28" s="18" t="n">
        <v>24</v>
      </c>
      <c r="B28" s="10" t="n"/>
      <c r="C28" s="10" t="n"/>
      <c r="D28" s="10" t="n"/>
      <c r="E28" s="24" t="n"/>
      <c r="F28" s="10" t="n"/>
      <c r="G28" s="20">
        <f>IF(F28="","",IFERROR(INDEX(Factors!$C$5:$C$44,MATCH(F28,Factors!$B$5:$B$44,0))&amp;"",""))</f>
        <v/>
      </c>
      <c r="H28" s="25">
        <f>IF(F28="","",IFERROR(IF(ISNUMBER(INDEX(Factors!$D$5:$D$44,MATCH(F28,Factors!$B$5:$B$44,0))),INDEX(Factors!$D$5:$D$44,MATCH(F28,Factors!$B$5:$B$44,0)),""),""))</f>
        <v/>
      </c>
      <c r="I28" s="26">
        <f>IF(AND(ISNUMBER(E28),ISNUMBER(H28)),E28*H28/1000,"")</f>
        <v/>
      </c>
      <c r="J28" s="27" t="n"/>
      <c r="K28" s="20">
        <f>IF(COUNTA(B28:F28)=0,"",IF(NOT(ISNUMBER(E28)),"activity amount missing",IF(F28="","factor not chosen",IF(NOT(ISNUMBER(H28)),"factor not found or empty on Factors","ok"))))</f>
        <v/>
      </c>
      <c r="L28" s="10" t="n"/>
    </row>
    <row r="29">
      <c r="A29" s="18" t="n">
        <v>25</v>
      </c>
      <c r="B29" s="10" t="n"/>
      <c r="C29" s="10" t="n"/>
      <c r="D29" s="10" t="n"/>
      <c r="E29" s="24" t="n"/>
      <c r="F29" s="10" t="n"/>
      <c r="G29" s="20">
        <f>IF(F29="","",IFERROR(INDEX(Factors!$C$5:$C$44,MATCH(F29,Factors!$B$5:$B$44,0))&amp;"",""))</f>
        <v/>
      </c>
      <c r="H29" s="25">
        <f>IF(F29="","",IFERROR(IF(ISNUMBER(INDEX(Factors!$D$5:$D$44,MATCH(F29,Factors!$B$5:$B$44,0))),INDEX(Factors!$D$5:$D$44,MATCH(F29,Factors!$B$5:$B$44,0)),""),""))</f>
        <v/>
      </c>
      <c r="I29" s="26">
        <f>IF(AND(ISNUMBER(E29),ISNUMBER(H29)),E29*H29/1000,"")</f>
        <v/>
      </c>
      <c r="J29" s="27" t="n"/>
      <c r="K29" s="20">
        <f>IF(COUNTA(B29:F29)=0,"",IF(NOT(ISNUMBER(E29)),"activity amount missing",IF(F29="","factor not chosen",IF(NOT(ISNUMBER(H29)),"factor not found or empty on Factors","ok"))))</f>
        <v/>
      </c>
      <c r="L29" s="10" t="n"/>
    </row>
    <row r="30">
      <c r="A30" s="18" t="n">
        <v>26</v>
      </c>
      <c r="B30" s="10" t="n"/>
      <c r="C30" s="10" t="n"/>
      <c r="D30" s="10" t="n"/>
      <c r="E30" s="24" t="n"/>
      <c r="F30" s="10" t="n"/>
      <c r="G30" s="20">
        <f>IF(F30="","",IFERROR(INDEX(Factors!$C$5:$C$44,MATCH(F30,Factors!$B$5:$B$44,0))&amp;"",""))</f>
        <v/>
      </c>
      <c r="H30" s="25">
        <f>IF(F30="","",IFERROR(IF(ISNUMBER(INDEX(Factors!$D$5:$D$44,MATCH(F30,Factors!$B$5:$B$44,0))),INDEX(Factors!$D$5:$D$44,MATCH(F30,Factors!$B$5:$B$44,0)),""),""))</f>
        <v/>
      </c>
      <c r="I30" s="26">
        <f>IF(AND(ISNUMBER(E30),ISNUMBER(H30)),E30*H30/1000,"")</f>
        <v/>
      </c>
      <c r="J30" s="27" t="n"/>
      <c r="K30" s="20">
        <f>IF(COUNTA(B30:F30)=0,"",IF(NOT(ISNUMBER(E30)),"activity amount missing",IF(F30="","factor not chosen",IF(NOT(ISNUMBER(H30)),"factor not found or empty on Factors","ok"))))</f>
        <v/>
      </c>
      <c r="L30" s="10" t="n"/>
    </row>
    <row r="31">
      <c r="A31" s="18" t="n">
        <v>27</v>
      </c>
      <c r="B31" s="10" t="n"/>
      <c r="C31" s="10" t="n"/>
      <c r="D31" s="10" t="n"/>
      <c r="E31" s="24" t="n"/>
      <c r="F31" s="10" t="n"/>
      <c r="G31" s="20">
        <f>IF(F31="","",IFERROR(INDEX(Factors!$C$5:$C$44,MATCH(F31,Factors!$B$5:$B$44,0))&amp;"",""))</f>
        <v/>
      </c>
      <c r="H31" s="25">
        <f>IF(F31="","",IFERROR(IF(ISNUMBER(INDEX(Factors!$D$5:$D$44,MATCH(F31,Factors!$B$5:$B$44,0))),INDEX(Factors!$D$5:$D$44,MATCH(F31,Factors!$B$5:$B$44,0)),""),""))</f>
        <v/>
      </c>
      <c r="I31" s="26">
        <f>IF(AND(ISNUMBER(E31),ISNUMBER(H31)),E31*H31/1000,"")</f>
        <v/>
      </c>
      <c r="J31" s="27" t="n"/>
      <c r="K31" s="20">
        <f>IF(COUNTA(B31:F31)=0,"",IF(NOT(ISNUMBER(E31)),"activity amount missing",IF(F31="","factor not chosen",IF(NOT(ISNUMBER(H31)),"factor not found or empty on Factors","ok"))))</f>
        <v/>
      </c>
      <c r="L31" s="10" t="n"/>
    </row>
    <row r="32">
      <c r="A32" s="18" t="n">
        <v>28</v>
      </c>
      <c r="B32" s="10" t="n"/>
      <c r="C32" s="10" t="n"/>
      <c r="D32" s="10" t="n"/>
      <c r="E32" s="24" t="n"/>
      <c r="F32" s="10" t="n"/>
      <c r="G32" s="20">
        <f>IF(F32="","",IFERROR(INDEX(Factors!$C$5:$C$44,MATCH(F32,Factors!$B$5:$B$44,0))&amp;"",""))</f>
        <v/>
      </c>
      <c r="H32" s="25">
        <f>IF(F32="","",IFERROR(IF(ISNUMBER(INDEX(Factors!$D$5:$D$44,MATCH(F32,Factors!$B$5:$B$44,0))),INDEX(Factors!$D$5:$D$44,MATCH(F32,Factors!$B$5:$B$44,0)),""),""))</f>
        <v/>
      </c>
      <c r="I32" s="26">
        <f>IF(AND(ISNUMBER(E32),ISNUMBER(H32)),E32*H32/1000,"")</f>
        <v/>
      </c>
      <c r="J32" s="27" t="n"/>
      <c r="K32" s="20">
        <f>IF(COUNTA(B32:F32)=0,"",IF(NOT(ISNUMBER(E32)),"activity amount missing",IF(F32="","factor not chosen",IF(NOT(ISNUMBER(H32)),"factor not found or empty on Factors","ok"))))</f>
        <v/>
      </c>
      <c r="L32" s="10" t="n"/>
    </row>
    <row r="33">
      <c r="A33" s="18" t="n">
        <v>29</v>
      </c>
      <c r="B33" s="10" t="n"/>
      <c r="C33" s="10" t="n"/>
      <c r="D33" s="10" t="n"/>
      <c r="E33" s="24" t="n"/>
      <c r="F33" s="10" t="n"/>
      <c r="G33" s="20">
        <f>IF(F33="","",IFERROR(INDEX(Factors!$C$5:$C$44,MATCH(F33,Factors!$B$5:$B$44,0))&amp;"",""))</f>
        <v/>
      </c>
      <c r="H33" s="25">
        <f>IF(F33="","",IFERROR(IF(ISNUMBER(INDEX(Factors!$D$5:$D$44,MATCH(F33,Factors!$B$5:$B$44,0))),INDEX(Factors!$D$5:$D$44,MATCH(F33,Factors!$B$5:$B$44,0)),""),""))</f>
        <v/>
      </c>
      <c r="I33" s="26">
        <f>IF(AND(ISNUMBER(E33),ISNUMBER(H33)),E33*H33/1000,"")</f>
        <v/>
      </c>
      <c r="J33" s="27" t="n"/>
      <c r="K33" s="20">
        <f>IF(COUNTA(B33:F33)=0,"",IF(NOT(ISNUMBER(E33)),"activity amount missing",IF(F33="","factor not chosen",IF(NOT(ISNUMBER(H33)),"factor not found or empty on Factors","ok"))))</f>
        <v/>
      </c>
      <c r="L33" s="10" t="n"/>
    </row>
    <row r="34">
      <c r="A34" s="18" t="n">
        <v>30</v>
      </c>
      <c r="B34" s="10" t="n"/>
      <c r="C34" s="10" t="n"/>
      <c r="D34" s="10" t="n"/>
      <c r="E34" s="24" t="n"/>
      <c r="F34" s="10" t="n"/>
      <c r="G34" s="20">
        <f>IF(F34="","",IFERROR(INDEX(Factors!$C$5:$C$44,MATCH(F34,Factors!$B$5:$B$44,0))&amp;"",""))</f>
        <v/>
      </c>
      <c r="H34" s="25">
        <f>IF(F34="","",IFERROR(IF(ISNUMBER(INDEX(Factors!$D$5:$D$44,MATCH(F34,Factors!$B$5:$B$44,0))),INDEX(Factors!$D$5:$D$44,MATCH(F34,Factors!$B$5:$B$44,0)),""),""))</f>
        <v/>
      </c>
      <c r="I34" s="26">
        <f>IF(AND(ISNUMBER(E34),ISNUMBER(H34)),E34*H34/1000,"")</f>
        <v/>
      </c>
      <c r="J34" s="27" t="n"/>
      <c r="K34" s="20">
        <f>IF(COUNTA(B34:F34)=0,"",IF(NOT(ISNUMBER(E34)),"activity amount missing",IF(F34="","factor not chosen",IF(NOT(ISNUMBER(H34)),"factor not found or empty on Factors","ok"))))</f>
        <v/>
      </c>
      <c r="L34" s="10" t="n"/>
    </row>
  </sheetData>
  <dataValidations count="4">
    <dataValidation sqref="B5:B34" showDropDown="0" showInputMessage="0" showErrorMessage="1" allowBlank="1" errorTitle="Choose from the list" error="Pick one of the listed values." type="list">
      <formula1>Lists!$C$3:$C$7</formula1>
    </dataValidation>
    <dataValidation sqref="F5:F34" showDropDown="0" showInputMessage="0" showErrorMessage="1" allowBlank="1" errorTitle="Choose from the list" error="Pick one of the listed values." type="list">
      <formula1>Factors!$B$5:$B$44</formula1>
    </dataValidation>
    <dataValidation sqref="E5:E34" showDropDown="0" showInputMessage="0" showErrorMessage="1" allowBlank="1" errorTitle="Number needed" error="Enter a number (no units or text)." type="decimal" operator="between">
      <formula1>-1000000000000</formula1>
      <formula2>1000000000000</formula2>
    </dataValidation>
    <dataValidation sqref="J5:J34" showDropDown="0" showInputMessage="0" showErrorMessage="1" allowBlank="1" errorTitle="Number needed" error="Enter a number (no units or text)." type="decimal" operator="between">
      <formula1>-1000000000000</formula1>
      <formula2>1000000000000</formula2>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Q34"/>
  <sheetViews>
    <sheetView workbookViewId="0">
      <pane ySplit="4" topLeftCell="A5" activePane="bottomLeft" state="frozen"/>
      <selection pane="bottomLeft" activeCell="A1" sqref="A1"/>
    </sheetView>
  </sheetViews>
  <sheetFormatPr baseColWidth="8" defaultRowHeight="15"/>
  <cols>
    <col width="5" customWidth="1" min="1" max="1"/>
    <col width="14" customWidth="1" min="2" max="2"/>
    <col width="18" customWidth="1" min="3" max="3"/>
    <col width="20" customWidth="1" min="4" max="4"/>
    <col width="16" customWidth="1" min="5" max="5"/>
    <col width="28" customWidth="1" min="6" max="6"/>
    <col width="14" customWidth="1" min="7" max="7"/>
    <col width="15" customWidth="1" min="8" max="8"/>
    <col width="15" customWidth="1" min="9" max="9"/>
    <col width="28" customWidth="1" min="10" max="10"/>
    <col width="28" customWidth="1" min="11" max="11"/>
    <col width="14" customWidth="1" min="12" max="12"/>
    <col width="15" customWidth="1" min="13" max="13"/>
    <col width="15" customWidth="1" min="14" max="14"/>
    <col width="26" customWidth="1" min="15" max="15"/>
    <col width="30" customWidth="1" min="16" max="16"/>
    <col width="28" customWidth="1" min="17" max="17"/>
  </cols>
  <sheetData>
    <row r="1">
      <c r="A1" s="7" t="inlineStr">
        <is>
          <t>Scope 2: purchased or acquired electricity, steam, heat and cooling</t>
        </is>
      </c>
    </row>
    <row r="2" ht="42" customHeight="1">
      <c r="A2" s="8" t="inlineStr">
        <is>
          <t>Two results from one consumption figure. Use ONE energy unit on every row. The two results are shown side by side and never added together.</t>
        </is>
      </c>
      <c r="E2" s="12" t="inlineStr">
        <is>
          <t>Consumption total</t>
        </is>
      </c>
      <c r="I2" s="21" t="inlineStr">
        <is>
          <t>Location-based tCO2e</t>
        </is>
      </c>
      <c r="N2" s="21" t="inlineStr">
        <is>
          <t>Market-based tCO2e</t>
        </is>
      </c>
      <c r="O2" s="21" t="inlineStr">
        <is>
          <t>Share of consumption on market-specific factors</t>
        </is>
      </c>
      <c r="Q2" s="12" t="inlineStr">
        <is>
          <t>Rows to fix</t>
        </is>
      </c>
    </row>
    <row r="3">
      <c r="E3" s="28">
        <f>SUM(E5:E34)</f>
        <v/>
      </c>
      <c r="I3" s="22">
        <f>SUM(I5:I34)</f>
        <v/>
      </c>
      <c r="N3" s="22">
        <f>SUM(N5:N34)</f>
        <v/>
      </c>
      <c r="O3" s="29">
        <f>IF(E3&gt;0,SUMIF(O5:O34,"market-specific factor",E5:E34)/E3,"")</f>
        <v/>
      </c>
      <c r="Q3" s="23">
        <f>SUMPRODUCT((Q5:Q34&lt;&gt;"")*(Q5:Q34&lt;&gt;"ok"))</f>
        <v/>
      </c>
    </row>
    <row r="4" ht="76" customHeight="1">
      <c r="A4" s="17" t="inlineStr">
        <is>
          <t>No.</t>
        </is>
      </c>
      <c r="B4" s="17" t="inlineStr">
        <is>
          <t>Energy type</t>
        </is>
      </c>
      <c r="C4" s="17" t="inlineStr">
        <is>
          <t>Site</t>
        </is>
      </c>
      <c r="D4" s="17" t="inlineStr">
        <is>
          <t>Supplier or contract</t>
        </is>
      </c>
      <c r="E4" s="17" t="inlineStr">
        <is>
          <t>Consumption (one unit on all rows)</t>
        </is>
      </c>
      <c r="F4" s="17" t="inlineStr">
        <is>
          <t>Location-based factor (grid average, by name)</t>
        </is>
      </c>
      <c r="G4" s="17" t="inlineStr">
        <is>
          <t>Unit expected (location)</t>
        </is>
      </c>
      <c r="H4" s="17" t="inlineStr">
        <is>
          <t>Location factor (kg CO2e per unit)</t>
        </is>
      </c>
      <c r="I4" s="17" t="inlineStr">
        <is>
          <t>Location-based tCO2e</t>
        </is>
      </c>
      <c r="J4" s="17" t="inlineStr">
        <is>
          <t>Market-based data: category of instrument or information</t>
        </is>
      </c>
      <c r="K4" s="17" t="inlineStr">
        <is>
          <t>Market-based factor (by name; leave empty if none)</t>
        </is>
      </c>
      <c r="L4" s="17" t="inlineStr">
        <is>
          <t>Unit expected (market)</t>
        </is>
      </c>
      <c r="M4" s="17" t="inlineStr">
        <is>
          <t>Market factor (kg CO2e per unit)</t>
        </is>
      </c>
      <c r="N4" s="17" t="inlineStr">
        <is>
          <t>Market-based tCO2e</t>
        </is>
      </c>
      <c r="O4" s="17" t="inlineStr">
        <is>
          <t>Market-based basis</t>
        </is>
      </c>
      <c r="P4" s="17" t="inlineStr">
        <is>
          <t>Evidence (certificate or contract ID, residual mix source, vintage)</t>
        </is>
      </c>
      <c r="Q4" s="17" t="inlineStr">
        <is>
          <t>Status</t>
        </is>
      </c>
    </row>
    <row r="5">
      <c r="A5" s="18" t="n">
        <v>1</v>
      </c>
      <c r="B5" s="10" t="n"/>
      <c r="C5" s="10" t="n"/>
      <c r="D5" s="10" t="n"/>
      <c r="E5" s="30" t="n"/>
      <c r="F5" s="10" t="n"/>
      <c r="G5" s="20">
        <f>IF(F5="","",IFERROR(INDEX(Factors!$C$5:$C$44,MATCH(F5,Factors!$B$5:$B$44,0))&amp;"",""))</f>
        <v/>
      </c>
      <c r="H5" s="25">
        <f>IF(F5="","",IFERROR(IF(ISNUMBER(INDEX(Factors!$D$5:$D$44,MATCH(F5,Factors!$B$5:$B$44,0))),INDEX(Factors!$D$5:$D$44,MATCH(F5,Factors!$B$5:$B$44,0)),""),""))</f>
        <v/>
      </c>
      <c r="I5" s="26">
        <f>IF(AND(ISNUMBER(E5),ISNUMBER(H5)),E5*H5/1000,"")</f>
        <v/>
      </c>
      <c r="J5" s="10" t="n"/>
      <c r="K5" s="10" t="n"/>
      <c r="L5" s="20">
        <f>IF(K5="","",IFERROR(INDEX(Factors!$C$5:$C$44,MATCH(K5,Factors!$B$5:$B$44,0))&amp;"",""))</f>
        <v/>
      </c>
      <c r="M5" s="25">
        <f>IF(K5="","",IFERROR(IF(ISNUMBER(INDEX(Factors!$D$5:$D$44,MATCH(K5,Factors!$B$5:$B$44,0))),INDEX(Factors!$D$5:$D$44,MATCH(K5,Factors!$B$5:$B$44,0)),""),""))</f>
        <v/>
      </c>
      <c r="N5" s="26">
        <f>IF(NOT(ISNUMBER(E5)),"",IF(ISNUMBER(M5),E5*M5/1000,IF(ISNUMBER(I5),I5,"")))</f>
        <v/>
      </c>
      <c r="O5" s="20">
        <f>IF(NOT(ISNUMBER(E5)),"",IF(ISNUMBER(M5),"market-specific factor",IF(ISNUMBER(I5),"location-based proxy (no market data)","")))</f>
        <v/>
      </c>
      <c r="P5" s="10" t="n"/>
      <c r="Q5" s="20">
        <f>IF(COUNTA(B5:F5,J5:K5)=0,"",IF(NOT(ISNUMBER(E5)),"consumption missing",IF(NOT(ISNUMBER(H5)),"location factor missing",IF(AND(K5&lt;&gt;"",NOT(ISNUMBER(M5))),"market factor chosen but empty on Factors",IF(AND(ISNUMBER(M5),G5&lt;&gt;L5),"location and market units differ","ok")))))</f>
        <v/>
      </c>
    </row>
    <row r="6">
      <c r="A6" s="18" t="n">
        <v>2</v>
      </c>
      <c r="B6" s="10" t="n"/>
      <c r="C6" s="10" t="n"/>
      <c r="D6" s="10" t="n"/>
      <c r="E6" s="30" t="n"/>
      <c r="F6" s="10" t="n"/>
      <c r="G6" s="20">
        <f>IF(F6="","",IFERROR(INDEX(Factors!$C$5:$C$44,MATCH(F6,Factors!$B$5:$B$44,0))&amp;"",""))</f>
        <v/>
      </c>
      <c r="H6" s="25">
        <f>IF(F6="","",IFERROR(IF(ISNUMBER(INDEX(Factors!$D$5:$D$44,MATCH(F6,Factors!$B$5:$B$44,0))),INDEX(Factors!$D$5:$D$44,MATCH(F6,Factors!$B$5:$B$44,0)),""),""))</f>
        <v/>
      </c>
      <c r="I6" s="26">
        <f>IF(AND(ISNUMBER(E6),ISNUMBER(H6)),E6*H6/1000,"")</f>
        <v/>
      </c>
      <c r="J6" s="10" t="n"/>
      <c r="K6" s="10" t="n"/>
      <c r="L6" s="20">
        <f>IF(K6="","",IFERROR(INDEX(Factors!$C$5:$C$44,MATCH(K6,Factors!$B$5:$B$44,0))&amp;"",""))</f>
        <v/>
      </c>
      <c r="M6" s="25">
        <f>IF(K6="","",IFERROR(IF(ISNUMBER(INDEX(Factors!$D$5:$D$44,MATCH(K6,Factors!$B$5:$B$44,0))),INDEX(Factors!$D$5:$D$44,MATCH(K6,Factors!$B$5:$B$44,0)),""),""))</f>
        <v/>
      </c>
      <c r="N6" s="26">
        <f>IF(NOT(ISNUMBER(E6)),"",IF(ISNUMBER(M6),E6*M6/1000,IF(ISNUMBER(I6),I6,"")))</f>
        <v/>
      </c>
      <c r="O6" s="20">
        <f>IF(NOT(ISNUMBER(E6)),"",IF(ISNUMBER(M6),"market-specific factor",IF(ISNUMBER(I6),"location-based proxy (no market data)","")))</f>
        <v/>
      </c>
      <c r="P6" s="10" t="n"/>
      <c r="Q6" s="20">
        <f>IF(COUNTA(B6:F6,J6:K6)=0,"",IF(NOT(ISNUMBER(E6)),"consumption missing",IF(NOT(ISNUMBER(H6)),"location factor missing",IF(AND(K6&lt;&gt;"",NOT(ISNUMBER(M6))),"market factor chosen but empty on Factors",IF(AND(ISNUMBER(M6),G6&lt;&gt;L6),"location and market units differ","ok")))))</f>
        <v/>
      </c>
    </row>
    <row r="7">
      <c r="A7" s="18" t="n">
        <v>3</v>
      </c>
      <c r="B7" s="10" t="n"/>
      <c r="C7" s="10" t="n"/>
      <c r="D7" s="10" t="n"/>
      <c r="E7" s="30" t="n"/>
      <c r="F7" s="10" t="n"/>
      <c r="G7" s="20">
        <f>IF(F7="","",IFERROR(INDEX(Factors!$C$5:$C$44,MATCH(F7,Factors!$B$5:$B$44,0))&amp;"",""))</f>
        <v/>
      </c>
      <c r="H7" s="25">
        <f>IF(F7="","",IFERROR(IF(ISNUMBER(INDEX(Factors!$D$5:$D$44,MATCH(F7,Factors!$B$5:$B$44,0))),INDEX(Factors!$D$5:$D$44,MATCH(F7,Factors!$B$5:$B$44,0)),""),""))</f>
        <v/>
      </c>
      <c r="I7" s="26">
        <f>IF(AND(ISNUMBER(E7),ISNUMBER(H7)),E7*H7/1000,"")</f>
        <v/>
      </c>
      <c r="J7" s="10" t="n"/>
      <c r="K7" s="10" t="n"/>
      <c r="L7" s="20">
        <f>IF(K7="","",IFERROR(INDEX(Factors!$C$5:$C$44,MATCH(K7,Factors!$B$5:$B$44,0))&amp;"",""))</f>
        <v/>
      </c>
      <c r="M7" s="25">
        <f>IF(K7="","",IFERROR(IF(ISNUMBER(INDEX(Factors!$D$5:$D$44,MATCH(K7,Factors!$B$5:$B$44,0))),INDEX(Factors!$D$5:$D$44,MATCH(K7,Factors!$B$5:$B$44,0)),""),""))</f>
        <v/>
      </c>
      <c r="N7" s="26">
        <f>IF(NOT(ISNUMBER(E7)),"",IF(ISNUMBER(M7),E7*M7/1000,IF(ISNUMBER(I7),I7,"")))</f>
        <v/>
      </c>
      <c r="O7" s="20">
        <f>IF(NOT(ISNUMBER(E7)),"",IF(ISNUMBER(M7),"market-specific factor",IF(ISNUMBER(I7),"location-based proxy (no market data)","")))</f>
        <v/>
      </c>
      <c r="P7" s="10" t="n"/>
      <c r="Q7" s="20">
        <f>IF(COUNTA(B7:F7,J7:K7)=0,"",IF(NOT(ISNUMBER(E7)),"consumption missing",IF(NOT(ISNUMBER(H7)),"location factor missing",IF(AND(K7&lt;&gt;"",NOT(ISNUMBER(M7))),"market factor chosen but empty on Factors",IF(AND(ISNUMBER(M7),G7&lt;&gt;L7),"location and market units differ","ok")))))</f>
        <v/>
      </c>
    </row>
    <row r="8">
      <c r="A8" s="18" t="n">
        <v>4</v>
      </c>
      <c r="B8" s="10" t="n"/>
      <c r="C8" s="10" t="n"/>
      <c r="D8" s="10" t="n"/>
      <c r="E8" s="30" t="n"/>
      <c r="F8" s="10" t="n"/>
      <c r="G8" s="20">
        <f>IF(F8="","",IFERROR(INDEX(Factors!$C$5:$C$44,MATCH(F8,Factors!$B$5:$B$44,0))&amp;"",""))</f>
        <v/>
      </c>
      <c r="H8" s="25">
        <f>IF(F8="","",IFERROR(IF(ISNUMBER(INDEX(Factors!$D$5:$D$44,MATCH(F8,Factors!$B$5:$B$44,0))),INDEX(Factors!$D$5:$D$44,MATCH(F8,Factors!$B$5:$B$44,0)),""),""))</f>
        <v/>
      </c>
      <c r="I8" s="26">
        <f>IF(AND(ISNUMBER(E8),ISNUMBER(H8)),E8*H8/1000,"")</f>
        <v/>
      </c>
      <c r="J8" s="10" t="n"/>
      <c r="K8" s="10" t="n"/>
      <c r="L8" s="20">
        <f>IF(K8="","",IFERROR(INDEX(Factors!$C$5:$C$44,MATCH(K8,Factors!$B$5:$B$44,0))&amp;"",""))</f>
        <v/>
      </c>
      <c r="M8" s="25">
        <f>IF(K8="","",IFERROR(IF(ISNUMBER(INDEX(Factors!$D$5:$D$44,MATCH(K8,Factors!$B$5:$B$44,0))),INDEX(Factors!$D$5:$D$44,MATCH(K8,Factors!$B$5:$B$44,0)),""),""))</f>
        <v/>
      </c>
      <c r="N8" s="26">
        <f>IF(NOT(ISNUMBER(E8)),"",IF(ISNUMBER(M8),E8*M8/1000,IF(ISNUMBER(I8),I8,"")))</f>
        <v/>
      </c>
      <c r="O8" s="20">
        <f>IF(NOT(ISNUMBER(E8)),"",IF(ISNUMBER(M8),"market-specific factor",IF(ISNUMBER(I8),"location-based proxy (no market data)","")))</f>
        <v/>
      </c>
      <c r="P8" s="10" t="n"/>
      <c r="Q8" s="20">
        <f>IF(COUNTA(B8:F8,J8:K8)=0,"",IF(NOT(ISNUMBER(E8)),"consumption missing",IF(NOT(ISNUMBER(H8)),"location factor missing",IF(AND(K8&lt;&gt;"",NOT(ISNUMBER(M8))),"market factor chosen but empty on Factors",IF(AND(ISNUMBER(M8),G8&lt;&gt;L8),"location and market units differ","ok")))))</f>
        <v/>
      </c>
    </row>
    <row r="9">
      <c r="A9" s="18" t="n">
        <v>5</v>
      </c>
      <c r="B9" s="10" t="n"/>
      <c r="C9" s="10" t="n"/>
      <c r="D9" s="10" t="n"/>
      <c r="E9" s="30" t="n"/>
      <c r="F9" s="10" t="n"/>
      <c r="G9" s="20">
        <f>IF(F9="","",IFERROR(INDEX(Factors!$C$5:$C$44,MATCH(F9,Factors!$B$5:$B$44,0))&amp;"",""))</f>
        <v/>
      </c>
      <c r="H9" s="25">
        <f>IF(F9="","",IFERROR(IF(ISNUMBER(INDEX(Factors!$D$5:$D$44,MATCH(F9,Factors!$B$5:$B$44,0))),INDEX(Factors!$D$5:$D$44,MATCH(F9,Factors!$B$5:$B$44,0)),""),""))</f>
        <v/>
      </c>
      <c r="I9" s="26">
        <f>IF(AND(ISNUMBER(E9),ISNUMBER(H9)),E9*H9/1000,"")</f>
        <v/>
      </c>
      <c r="J9" s="10" t="n"/>
      <c r="K9" s="10" t="n"/>
      <c r="L9" s="20">
        <f>IF(K9="","",IFERROR(INDEX(Factors!$C$5:$C$44,MATCH(K9,Factors!$B$5:$B$44,0))&amp;"",""))</f>
        <v/>
      </c>
      <c r="M9" s="25">
        <f>IF(K9="","",IFERROR(IF(ISNUMBER(INDEX(Factors!$D$5:$D$44,MATCH(K9,Factors!$B$5:$B$44,0))),INDEX(Factors!$D$5:$D$44,MATCH(K9,Factors!$B$5:$B$44,0)),""),""))</f>
        <v/>
      </c>
      <c r="N9" s="26">
        <f>IF(NOT(ISNUMBER(E9)),"",IF(ISNUMBER(M9),E9*M9/1000,IF(ISNUMBER(I9),I9,"")))</f>
        <v/>
      </c>
      <c r="O9" s="20">
        <f>IF(NOT(ISNUMBER(E9)),"",IF(ISNUMBER(M9),"market-specific factor",IF(ISNUMBER(I9),"location-based proxy (no market data)","")))</f>
        <v/>
      </c>
      <c r="P9" s="10" t="n"/>
      <c r="Q9" s="20">
        <f>IF(COUNTA(B9:F9,J9:K9)=0,"",IF(NOT(ISNUMBER(E9)),"consumption missing",IF(NOT(ISNUMBER(H9)),"location factor missing",IF(AND(K9&lt;&gt;"",NOT(ISNUMBER(M9))),"market factor chosen but empty on Factors",IF(AND(ISNUMBER(M9),G9&lt;&gt;L9),"location and market units differ","ok")))))</f>
        <v/>
      </c>
    </row>
    <row r="10">
      <c r="A10" s="18" t="n">
        <v>6</v>
      </c>
      <c r="B10" s="10" t="n"/>
      <c r="C10" s="10" t="n"/>
      <c r="D10" s="10" t="n"/>
      <c r="E10" s="30" t="n"/>
      <c r="F10" s="10" t="n"/>
      <c r="G10" s="20">
        <f>IF(F10="","",IFERROR(INDEX(Factors!$C$5:$C$44,MATCH(F10,Factors!$B$5:$B$44,0))&amp;"",""))</f>
        <v/>
      </c>
      <c r="H10" s="25">
        <f>IF(F10="","",IFERROR(IF(ISNUMBER(INDEX(Factors!$D$5:$D$44,MATCH(F10,Factors!$B$5:$B$44,0))),INDEX(Factors!$D$5:$D$44,MATCH(F10,Factors!$B$5:$B$44,0)),""),""))</f>
        <v/>
      </c>
      <c r="I10" s="26">
        <f>IF(AND(ISNUMBER(E10),ISNUMBER(H10)),E10*H10/1000,"")</f>
        <v/>
      </c>
      <c r="J10" s="10" t="n"/>
      <c r="K10" s="10" t="n"/>
      <c r="L10" s="20">
        <f>IF(K10="","",IFERROR(INDEX(Factors!$C$5:$C$44,MATCH(K10,Factors!$B$5:$B$44,0))&amp;"",""))</f>
        <v/>
      </c>
      <c r="M10" s="25">
        <f>IF(K10="","",IFERROR(IF(ISNUMBER(INDEX(Factors!$D$5:$D$44,MATCH(K10,Factors!$B$5:$B$44,0))),INDEX(Factors!$D$5:$D$44,MATCH(K10,Factors!$B$5:$B$44,0)),""),""))</f>
        <v/>
      </c>
      <c r="N10" s="26">
        <f>IF(NOT(ISNUMBER(E10)),"",IF(ISNUMBER(M10),E10*M10/1000,IF(ISNUMBER(I10),I10,"")))</f>
        <v/>
      </c>
      <c r="O10" s="20">
        <f>IF(NOT(ISNUMBER(E10)),"",IF(ISNUMBER(M10),"market-specific factor",IF(ISNUMBER(I10),"location-based proxy (no market data)","")))</f>
        <v/>
      </c>
      <c r="P10" s="10" t="n"/>
      <c r="Q10" s="20">
        <f>IF(COUNTA(B10:F10,J10:K10)=0,"",IF(NOT(ISNUMBER(E10)),"consumption missing",IF(NOT(ISNUMBER(H10)),"location factor missing",IF(AND(K10&lt;&gt;"",NOT(ISNUMBER(M10))),"market factor chosen but empty on Factors",IF(AND(ISNUMBER(M10),G10&lt;&gt;L10),"location and market units differ","ok")))))</f>
        <v/>
      </c>
    </row>
    <row r="11">
      <c r="A11" s="18" t="n">
        <v>7</v>
      </c>
      <c r="B11" s="10" t="n"/>
      <c r="C11" s="10" t="n"/>
      <c r="D11" s="10" t="n"/>
      <c r="E11" s="30" t="n"/>
      <c r="F11" s="10" t="n"/>
      <c r="G11" s="20">
        <f>IF(F11="","",IFERROR(INDEX(Factors!$C$5:$C$44,MATCH(F11,Factors!$B$5:$B$44,0))&amp;"",""))</f>
        <v/>
      </c>
      <c r="H11" s="25">
        <f>IF(F11="","",IFERROR(IF(ISNUMBER(INDEX(Factors!$D$5:$D$44,MATCH(F11,Factors!$B$5:$B$44,0))),INDEX(Factors!$D$5:$D$44,MATCH(F11,Factors!$B$5:$B$44,0)),""),""))</f>
        <v/>
      </c>
      <c r="I11" s="26">
        <f>IF(AND(ISNUMBER(E11),ISNUMBER(H11)),E11*H11/1000,"")</f>
        <v/>
      </c>
      <c r="J11" s="10" t="n"/>
      <c r="K11" s="10" t="n"/>
      <c r="L11" s="20">
        <f>IF(K11="","",IFERROR(INDEX(Factors!$C$5:$C$44,MATCH(K11,Factors!$B$5:$B$44,0))&amp;"",""))</f>
        <v/>
      </c>
      <c r="M11" s="25">
        <f>IF(K11="","",IFERROR(IF(ISNUMBER(INDEX(Factors!$D$5:$D$44,MATCH(K11,Factors!$B$5:$B$44,0))),INDEX(Factors!$D$5:$D$44,MATCH(K11,Factors!$B$5:$B$44,0)),""),""))</f>
        <v/>
      </c>
      <c r="N11" s="26">
        <f>IF(NOT(ISNUMBER(E11)),"",IF(ISNUMBER(M11),E11*M11/1000,IF(ISNUMBER(I11),I11,"")))</f>
        <v/>
      </c>
      <c r="O11" s="20">
        <f>IF(NOT(ISNUMBER(E11)),"",IF(ISNUMBER(M11),"market-specific factor",IF(ISNUMBER(I11),"location-based proxy (no market data)","")))</f>
        <v/>
      </c>
      <c r="P11" s="10" t="n"/>
      <c r="Q11" s="20">
        <f>IF(COUNTA(B11:F11,J11:K11)=0,"",IF(NOT(ISNUMBER(E11)),"consumption missing",IF(NOT(ISNUMBER(H11)),"location factor missing",IF(AND(K11&lt;&gt;"",NOT(ISNUMBER(M11))),"market factor chosen but empty on Factors",IF(AND(ISNUMBER(M11),G11&lt;&gt;L11),"location and market units differ","ok")))))</f>
        <v/>
      </c>
    </row>
    <row r="12">
      <c r="A12" s="18" t="n">
        <v>8</v>
      </c>
      <c r="B12" s="10" t="n"/>
      <c r="C12" s="10" t="n"/>
      <c r="D12" s="10" t="n"/>
      <c r="E12" s="30" t="n"/>
      <c r="F12" s="10" t="n"/>
      <c r="G12" s="20">
        <f>IF(F12="","",IFERROR(INDEX(Factors!$C$5:$C$44,MATCH(F12,Factors!$B$5:$B$44,0))&amp;"",""))</f>
        <v/>
      </c>
      <c r="H12" s="25">
        <f>IF(F12="","",IFERROR(IF(ISNUMBER(INDEX(Factors!$D$5:$D$44,MATCH(F12,Factors!$B$5:$B$44,0))),INDEX(Factors!$D$5:$D$44,MATCH(F12,Factors!$B$5:$B$44,0)),""),""))</f>
        <v/>
      </c>
      <c r="I12" s="26">
        <f>IF(AND(ISNUMBER(E12),ISNUMBER(H12)),E12*H12/1000,"")</f>
        <v/>
      </c>
      <c r="J12" s="10" t="n"/>
      <c r="K12" s="10" t="n"/>
      <c r="L12" s="20">
        <f>IF(K12="","",IFERROR(INDEX(Factors!$C$5:$C$44,MATCH(K12,Factors!$B$5:$B$44,0))&amp;"",""))</f>
        <v/>
      </c>
      <c r="M12" s="25">
        <f>IF(K12="","",IFERROR(IF(ISNUMBER(INDEX(Factors!$D$5:$D$44,MATCH(K12,Factors!$B$5:$B$44,0))),INDEX(Factors!$D$5:$D$44,MATCH(K12,Factors!$B$5:$B$44,0)),""),""))</f>
        <v/>
      </c>
      <c r="N12" s="26">
        <f>IF(NOT(ISNUMBER(E12)),"",IF(ISNUMBER(M12),E12*M12/1000,IF(ISNUMBER(I12),I12,"")))</f>
        <v/>
      </c>
      <c r="O12" s="20">
        <f>IF(NOT(ISNUMBER(E12)),"",IF(ISNUMBER(M12),"market-specific factor",IF(ISNUMBER(I12),"location-based proxy (no market data)","")))</f>
        <v/>
      </c>
      <c r="P12" s="10" t="n"/>
      <c r="Q12" s="20">
        <f>IF(COUNTA(B12:F12,J12:K12)=0,"",IF(NOT(ISNUMBER(E12)),"consumption missing",IF(NOT(ISNUMBER(H12)),"location factor missing",IF(AND(K12&lt;&gt;"",NOT(ISNUMBER(M12))),"market factor chosen but empty on Factors",IF(AND(ISNUMBER(M12),G12&lt;&gt;L12),"location and market units differ","ok")))))</f>
        <v/>
      </c>
    </row>
    <row r="13">
      <c r="A13" s="18" t="n">
        <v>9</v>
      </c>
      <c r="B13" s="10" t="n"/>
      <c r="C13" s="10" t="n"/>
      <c r="D13" s="10" t="n"/>
      <c r="E13" s="30" t="n"/>
      <c r="F13" s="10" t="n"/>
      <c r="G13" s="20">
        <f>IF(F13="","",IFERROR(INDEX(Factors!$C$5:$C$44,MATCH(F13,Factors!$B$5:$B$44,0))&amp;"",""))</f>
        <v/>
      </c>
      <c r="H13" s="25">
        <f>IF(F13="","",IFERROR(IF(ISNUMBER(INDEX(Factors!$D$5:$D$44,MATCH(F13,Factors!$B$5:$B$44,0))),INDEX(Factors!$D$5:$D$44,MATCH(F13,Factors!$B$5:$B$44,0)),""),""))</f>
        <v/>
      </c>
      <c r="I13" s="26">
        <f>IF(AND(ISNUMBER(E13),ISNUMBER(H13)),E13*H13/1000,"")</f>
        <v/>
      </c>
      <c r="J13" s="10" t="n"/>
      <c r="K13" s="10" t="n"/>
      <c r="L13" s="20">
        <f>IF(K13="","",IFERROR(INDEX(Factors!$C$5:$C$44,MATCH(K13,Factors!$B$5:$B$44,0))&amp;"",""))</f>
        <v/>
      </c>
      <c r="M13" s="25">
        <f>IF(K13="","",IFERROR(IF(ISNUMBER(INDEX(Factors!$D$5:$D$44,MATCH(K13,Factors!$B$5:$B$44,0))),INDEX(Factors!$D$5:$D$44,MATCH(K13,Factors!$B$5:$B$44,0)),""),""))</f>
        <v/>
      </c>
      <c r="N13" s="26">
        <f>IF(NOT(ISNUMBER(E13)),"",IF(ISNUMBER(M13),E13*M13/1000,IF(ISNUMBER(I13),I13,"")))</f>
        <v/>
      </c>
      <c r="O13" s="20">
        <f>IF(NOT(ISNUMBER(E13)),"",IF(ISNUMBER(M13),"market-specific factor",IF(ISNUMBER(I13),"location-based proxy (no market data)","")))</f>
        <v/>
      </c>
      <c r="P13" s="10" t="n"/>
      <c r="Q13" s="20">
        <f>IF(COUNTA(B13:F13,J13:K13)=0,"",IF(NOT(ISNUMBER(E13)),"consumption missing",IF(NOT(ISNUMBER(H13)),"location factor missing",IF(AND(K13&lt;&gt;"",NOT(ISNUMBER(M13))),"market factor chosen but empty on Factors",IF(AND(ISNUMBER(M13),G13&lt;&gt;L13),"location and market units differ","ok")))))</f>
        <v/>
      </c>
    </row>
    <row r="14">
      <c r="A14" s="18" t="n">
        <v>10</v>
      </c>
      <c r="B14" s="10" t="n"/>
      <c r="C14" s="10" t="n"/>
      <c r="D14" s="10" t="n"/>
      <c r="E14" s="30" t="n"/>
      <c r="F14" s="10" t="n"/>
      <c r="G14" s="20">
        <f>IF(F14="","",IFERROR(INDEX(Factors!$C$5:$C$44,MATCH(F14,Factors!$B$5:$B$44,0))&amp;"",""))</f>
        <v/>
      </c>
      <c r="H14" s="25">
        <f>IF(F14="","",IFERROR(IF(ISNUMBER(INDEX(Factors!$D$5:$D$44,MATCH(F14,Factors!$B$5:$B$44,0))),INDEX(Factors!$D$5:$D$44,MATCH(F14,Factors!$B$5:$B$44,0)),""),""))</f>
        <v/>
      </c>
      <c r="I14" s="26">
        <f>IF(AND(ISNUMBER(E14),ISNUMBER(H14)),E14*H14/1000,"")</f>
        <v/>
      </c>
      <c r="J14" s="10" t="n"/>
      <c r="K14" s="10" t="n"/>
      <c r="L14" s="20">
        <f>IF(K14="","",IFERROR(INDEX(Factors!$C$5:$C$44,MATCH(K14,Factors!$B$5:$B$44,0))&amp;"",""))</f>
        <v/>
      </c>
      <c r="M14" s="25">
        <f>IF(K14="","",IFERROR(IF(ISNUMBER(INDEX(Factors!$D$5:$D$44,MATCH(K14,Factors!$B$5:$B$44,0))),INDEX(Factors!$D$5:$D$44,MATCH(K14,Factors!$B$5:$B$44,0)),""),""))</f>
        <v/>
      </c>
      <c r="N14" s="26">
        <f>IF(NOT(ISNUMBER(E14)),"",IF(ISNUMBER(M14),E14*M14/1000,IF(ISNUMBER(I14),I14,"")))</f>
        <v/>
      </c>
      <c r="O14" s="20">
        <f>IF(NOT(ISNUMBER(E14)),"",IF(ISNUMBER(M14),"market-specific factor",IF(ISNUMBER(I14),"location-based proxy (no market data)","")))</f>
        <v/>
      </c>
      <c r="P14" s="10" t="n"/>
      <c r="Q14" s="20">
        <f>IF(COUNTA(B14:F14,J14:K14)=0,"",IF(NOT(ISNUMBER(E14)),"consumption missing",IF(NOT(ISNUMBER(H14)),"location factor missing",IF(AND(K14&lt;&gt;"",NOT(ISNUMBER(M14))),"market factor chosen but empty on Factors",IF(AND(ISNUMBER(M14),G14&lt;&gt;L14),"location and market units differ","ok")))))</f>
        <v/>
      </c>
    </row>
    <row r="15">
      <c r="A15" s="18" t="n">
        <v>11</v>
      </c>
      <c r="B15" s="10" t="n"/>
      <c r="C15" s="10" t="n"/>
      <c r="D15" s="10" t="n"/>
      <c r="E15" s="30" t="n"/>
      <c r="F15" s="10" t="n"/>
      <c r="G15" s="20">
        <f>IF(F15="","",IFERROR(INDEX(Factors!$C$5:$C$44,MATCH(F15,Factors!$B$5:$B$44,0))&amp;"",""))</f>
        <v/>
      </c>
      <c r="H15" s="25">
        <f>IF(F15="","",IFERROR(IF(ISNUMBER(INDEX(Factors!$D$5:$D$44,MATCH(F15,Factors!$B$5:$B$44,0))),INDEX(Factors!$D$5:$D$44,MATCH(F15,Factors!$B$5:$B$44,0)),""),""))</f>
        <v/>
      </c>
      <c r="I15" s="26">
        <f>IF(AND(ISNUMBER(E15),ISNUMBER(H15)),E15*H15/1000,"")</f>
        <v/>
      </c>
      <c r="J15" s="10" t="n"/>
      <c r="K15" s="10" t="n"/>
      <c r="L15" s="20">
        <f>IF(K15="","",IFERROR(INDEX(Factors!$C$5:$C$44,MATCH(K15,Factors!$B$5:$B$44,0))&amp;"",""))</f>
        <v/>
      </c>
      <c r="M15" s="25">
        <f>IF(K15="","",IFERROR(IF(ISNUMBER(INDEX(Factors!$D$5:$D$44,MATCH(K15,Factors!$B$5:$B$44,0))),INDEX(Factors!$D$5:$D$44,MATCH(K15,Factors!$B$5:$B$44,0)),""),""))</f>
        <v/>
      </c>
      <c r="N15" s="26">
        <f>IF(NOT(ISNUMBER(E15)),"",IF(ISNUMBER(M15),E15*M15/1000,IF(ISNUMBER(I15),I15,"")))</f>
        <v/>
      </c>
      <c r="O15" s="20">
        <f>IF(NOT(ISNUMBER(E15)),"",IF(ISNUMBER(M15),"market-specific factor",IF(ISNUMBER(I15),"location-based proxy (no market data)","")))</f>
        <v/>
      </c>
      <c r="P15" s="10" t="n"/>
      <c r="Q15" s="20">
        <f>IF(COUNTA(B15:F15,J15:K15)=0,"",IF(NOT(ISNUMBER(E15)),"consumption missing",IF(NOT(ISNUMBER(H15)),"location factor missing",IF(AND(K15&lt;&gt;"",NOT(ISNUMBER(M15))),"market factor chosen but empty on Factors",IF(AND(ISNUMBER(M15),G15&lt;&gt;L15),"location and market units differ","ok")))))</f>
        <v/>
      </c>
    </row>
    <row r="16">
      <c r="A16" s="18" t="n">
        <v>12</v>
      </c>
      <c r="B16" s="10" t="n"/>
      <c r="C16" s="10" t="n"/>
      <c r="D16" s="10" t="n"/>
      <c r="E16" s="30" t="n"/>
      <c r="F16" s="10" t="n"/>
      <c r="G16" s="20">
        <f>IF(F16="","",IFERROR(INDEX(Factors!$C$5:$C$44,MATCH(F16,Factors!$B$5:$B$44,0))&amp;"",""))</f>
        <v/>
      </c>
      <c r="H16" s="25">
        <f>IF(F16="","",IFERROR(IF(ISNUMBER(INDEX(Factors!$D$5:$D$44,MATCH(F16,Factors!$B$5:$B$44,0))),INDEX(Factors!$D$5:$D$44,MATCH(F16,Factors!$B$5:$B$44,0)),""),""))</f>
        <v/>
      </c>
      <c r="I16" s="26">
        <f>IF(AND(ISNUMBER(E16),ISNUMBER(H16)),E16*H16/1000,"")</f>
        <v/>
      </c>
      <c r="J16" s="10" t="n"/>
      <c r="K16" s="10" t="n"/>
      <c r="L16" s="20">
        <f>IF(K16="","",IFERROR(INDEX(Factors!$C$5:$C$44,MATCH(K16,Factors!$B$5:$B$44,0))&amp;"",""))</f>
        <v/>
      </c>
      <c r="M16" s="25">
        <f>IF(K16="","",IFERROR(IF(ISNUMBER(INDEX(Factors!$D$5:$D$44,MATCH(K16,Factors!$B$5:$B$44,0))),INDEX(Factors!$D$5:$D$44,MATCH(K16,Factors!$B$5:$B$44,0)),""),""))</f>
        <v/>
      </c>
      <c r="N16" s="26">
        <f>IF(NOT(ISNUMBER(E16)),"",IF(ISNUMBER(M16),E16*M16/1000,IF(ISNUMBER(I16),I16,"")))</f>
        <v/>
      </c>
      <c r="O16" s="20">
        <f>IF(NOT(ISNUMBER(E16)),"",IF(ISNUMBER(M16),"market-specific factor",IF(ISNUMBER(I16),"location-based proxy (no market data)","")))</f>
        <v/>
      </c>
      <c r="P16" s="10" t="n"/>
      <c r="Q16" s="20">
        <f>IF(COUNTA(B16:F16,J16:K16)=0,"",IF(NOT(ISNUMBER(E16)),"consumption missing",IF(NOT(ISNUMBER(H16)),"location factor missing",IF(AND(K16&lt;&gt;"",NOT(ISNUMBER(M16))),"market factor chosen but empty on Factors",IF(AND(ISNUMBER(M16),G16&lt;&gt;L16),"location and market units differ","ok")))))</f>
        <v/>
      </c>
    </row>
    <row r="17">
      <c r="A17" s="18" t="n">
        <v>13</v>
      </c>
      <c r="B17" s="10" t="n"/>
      <c r="C17" s="10" t="n"/>
      <c r="D17" s="10" t="n"/>
      <c r="E17" s="30" t="n"/>
      <c r="F17" s="10" t="n"/>
      <c r="G17" s="20">
        <f>IF(F17="","",IFERROR(INDEX(Factors!$C$5:$C$44,MATCH(F17,Factors!$B$5:$B$44,0))&amp;"",""))</f>
        <v/>
      </c>
      <c r="H17" s="25">
        <f>IF(F17="","",IFERROR(IF(ISNUMBER(INDEX(Factors!$D$5:$D$44,MATCH(F17,Factors!$B$5:$B$44,0))),INDEX(Factors!$D$5:$D$44,MATCH(F17,Factors!$B$5:$B$44,0)),""),""))</f>
        <v/>
      </c>
      <c r="I17" s="26">
        <f>IF(AND(ISNUMBER(E17),ISNUMBER(H17)),E17*H17/1000,"")</f>
        <v/>
      </c>
      <c r="J17" s="10" t="n"/>
      <c r="K17" s="10" t="n"/>
      <c r="L17" s="20">
        <f>IF(K17="","",IFERROR(INDEX(Factors!$C$5:$C$44,MATCH(K17,Factors!$B$5:$B$44,0))&amp;"",""))</f>
        <v/>
      </c>
      <c r="M17" s="25">
        <f>IF(K17="","",IFERROR(IF(ISNUMBER(INDEX(Factors!$D$5:$D$44,MATCH(K17,Factors!$B$5:$B$44,0))),INDEX(Factors!$D$5:$D$44,MATCH(K17,Factors!$B$5:$B$44,0)),""),""))</f>
        <v/>
      </c>
      <c r="N17" s="26">
        <f>IF(NOT(ISNUMBER(E17)),"",IF(ISNUMBER(M17),E17*M17/1000,IF(ISNUMBER(I17),I17,"")))</f>
        <v/>
      </c>
      <c r="O17" s="20">
        <f>IF(NOT(ISNUMBER(E17)),"",IF(ISNUMBER(M17),"market-specific factor",IF(ISNUMBER(I17),"location-based proxy (no market data)","")))</f>
        <v/>
      </c>
      <c r="P17" s="10" t="n"/>
      <c r="Q17" s="20">
        <f>IF(COUNTA(B17:F17,J17:K17)=0,"",IF(NOT(ISNUMBER(E17)),"consumption missing",IF(NOT(ISNUMBER(H17)),"location factor missing",IF(AND(K17&lt;&gt;"",NOT(ISNUMBER(M17))),"market factor chosen but empty on Factors",IF(AND(ISNUMBER(M17),G17&lt;&gt;L17),"location and market units differ","ok")))))</f>
        <v/>
      </c>
    </row>
    <row r="18">
      <c r="A18" s="18" t="n">
        <v>14</v>
      </c>
      <c r="B18" s="10" t="n"/>
      <c r="C18" s="10" t="n"/>
      <c r="D18" s="10" t="n"/>
      <c r="E18" s="30" t="n"/>
      <c r="F18" s="10" t="n"/>
      <c r="G18" s="20">
        <f>IF(F18="","",IFERROR(INDEX(Factors!$C$5:$C$44,MATCH(F18,Factors!$B$5:$B$44,0))&amp;"",""))</f>
        <v/>
      </c>
      <c r="H18" s="25">
        <f>IF(F18="","",IFERROR(IF(ISNUMBER(INDEX(Factors!$D$5:$D$44,MATCH(F18,Factors!$B$5:$B$44,0))),INDEX(Factors!$D$5:$D$44,MATCH(F18,Factors!$B$5:$B$44,0)),""),""))</f>
        <v/>
      </c>
      <c r="I18" s="26">
        <f>IF(AND(ISNUMBER(E18),ISNUMBER(H18)),E18*H18/1000,"")</f>
        <v/>
      </c>
      <c r="J18" s="10" t="n"/>
      <c r="K18" s="10" t="n"/>
      <c r="L18" s="20">
        <f>IF(K18="","",IFERROR(INDEX(Factors!$C$5:$C$44,MATCH(K18,Factors!$B$5:$B$44,0))&amp;"",""))</f>
        <v/>
      </c>
      <c r="M18" s="25">
        <f>IF(K18="","",IFERROR(IF(ISNUMBER(INDEX(Factors!$D$5:$D$44,MATCH(K18,Factors!$B$5:$B$44,0))),INDEX(Factors!$D$5:$D$44,MATCH(K18,Factors!$B$5:$B$44,0)),""),""))</f>
        <v/>
      </c>
      <c r="N18" s="26">
        <f>IF(NOT(ISNUMBER(E18)),"",IF(ISNUMBER(M18),E18*M18/1000,IF(ISNUMBER(I18),I18,"")))</f>
        <v/>
      </c>
      <c r="O18" s="20">
        <f>IF(NOT(ISNUMBER(E18)),"",IF(ISNUMBER(M18),"market-specific factor",IF(ISNUMBER(I18),"location-based proxy (no market data)","")))</f>
        <v/>
      </c>
      <c r="P18" s="10" t="n"/>
      <c r="Q18" s="20">
        <f>IF(COUNTA(B18:F18,J18:K18)=0,"",IF(NOT(ISNUMBER(E18)),"consumption missing",IF(NOT(ISNUMBER(H18)),"location factor missing",IF(AND(K18&lt;&gt;"",NOT(ISNUMBER(M18))),"market factor chosen but empty on Factors",IF(AND(ISNUMBER(M18),G18&lt;&gt;L18),"location and market units differ","ok")))))</f>
        <v/>
      </c>
    </row>
    <row r="19">
      <c r="A19" s="18" t="n">
        <v>15</v>
      </c>
      <c r="B19" s="10" t="n"/>
      <c r="C19" s="10" t="n"/>
      <c r="D19" s="10" t="n"/>
      <c r="E19" s="30" t="n"/>
      <c r="F19" s="10" t="n"/>
      <c r="G19" s="20">
        <f>IF(F19="","",IFERROR(INDEX(Factors!$C$5:$C$44,MATCH(F19,Factors!$B$5:$B$44,0))&amp;"",""))</f>
        <v/>
      </c>
      <c r="H19" s="25">
        <f>IF(F19="","",IFERROR(IF(ISNUMBER(INDEX(Factors!$D$5:$D$44,MATCH(F19,Factors!$B$5:$B$44,0))),INDEX(Factors!$D$5:$D$44,MATCH(F19,Factors!$B$5:$B$44,0)),""),""))</f>
        <v/>
      </c>
      <c r="I19" s="26">
        <f>IF(AND(ISNUMBER(E19),ISNUMBER(H19)),E19*H19/1000,"")</f>
        <v/>
      </c>
      <c r="J19" s="10" t="n"/>
      <c r="K19" s="10" t="n"/>
      <c r="L19" s="20">
        <f>IF(K19="","",IFERROR(INDEX(Factors!$C$5:$C$44,MATCH(K19,Factors!$B$5:$B$44,0))&amp;"",""))</f>
        <v/>
      </c>
      <c r="M19" s="25">
        <f>IF(K19="","",IFERROR(IF(ISNUMBER(INDEX(Factors!$D$5:$D$44,MATCH(K19,Factors!$B$5:$B$44,0))),INDEX(Factors!$D$5:$D$44,MATCH(K19,Factors!$B$5:$B$44,0)),""),""))</f>
        <v/>
      </c>
      <c r="N19" s="26">
        <f>IF(NOT(ISNUMBER(E19)),"",IF(ISNUMBER(M19),E19*M19/1000,IF(ISNUMBER(I19),I19,"")))</f>
        <v/>
      </c>
      <c r="O19" s="20">
        <f>IF(NOT(ISNUMBER(E19)),"",IF(ISNUMBER(M19),"market-specific factor",IF(ISNUMBER(I19),"location-based proxy (no market data)","")))</f>
        <v/>
      </c>
      <c r="P19" s="10" t="n"/>
      <c r="Q19" s="20">
        <f>IF(COUNTA(B19:F19,J19:K19)=0,"",IF(NOT(ISNUMBER(E19)),"consumption missing",IF(NOT(ISNUMBER(H19)),"location factor missing",IF(AND(K19&lt;&gt;"",NOT(ISNUMBER(M19))),"market factor chosen but empty on Factors",IF(AND(ISNUMBER(M19),G19&lt;&gt;L19),"location and market units differ","ok")))))</f>
        <v/>
      </c>
    </row>
    <row r="20">
      <c r="A20" s="18" t="n">
        <v>16</v>
      </c>
      <c r="B20" s="10" t="n"/>
      <c r="C20" s="10" t="n"/>
      <c r="D20" s="10" t="n"/>
      <c r="E20" s="30" t="n"/>
      <c r="F20" s="10" t="n"/>
      <c r="G20" s="20">
        <f>IF(F20="","",IFERROR(INDEX(Factors!$C$5:$C$44,MATCH(F20,Factors!$B$5:$B$44,0))&amp;"",""))</f>
        <v/>
      </c>
      <c r="H20" s="25">
        <f>IF(F20="","",IFERROR(IF(ISNUMBER(INDEX(Factors!$D$5:$D$44,MATCH(F20,Factors!$B$5:$B$44,0))),INDEX(Factors!$D$5:$D$44,MATCH(F20,Factors!$B$5:$B$44,0)),""),""))</f>
        <v/>
      </c>
      <c r="I20" s="26">
        <f>IF(AND(ISNUMBER(E20),ISNUMBER(H20)),E20*H20/1000,"")</f>
        <v/>
      </c>
      <c r="J20" s="10" t="n"/>
      <c r="K20" s="10" t="n"/>
      <c r="L20" s="20">
        <f>IF(K20="","",IFERROR(INDEX(Factors!$C$5:$C$44,MATCH(K20,Factors!$B$5:$B$44,0))&amp;"",""))</f>
        <v/>
      </c>
      <c r="M20" s="25">
        <f>IF(K20="","",IFERROR(IF(ISNUMBER(INDEX(Factors!$D$5:$D$44,MATCH(K20,Factors!$B$5:$B$44,0))),INDEX(Factors!$D$5:$D$44,MATCH(K20,Factors!$B$5:$B$44,0)),""),""))</f>
        <v/>
      </c>
      <c r="N20" s="26">
        <f>IF(NOT(ISNUMBER(E20)),"",IF(ISNUMBER(M20),E20*M20/1000,IF(ISNUMBER(I20),I20,"")))</f>
        <v/>
      </c>
      <c r="O20" s="20">
        <f>IF(NOT(ISNUMBER(E20)),"",IF(ISNUMBER(M20),"market-specific factor",IF(ISNUMBER(I20),"location-based proxy (no market data)","")))</f>
        <v/>
      </c>
      <c r="P20" s="10" t="n"/>
      <c r="Q20" s="20">
        <f>IF(COUNTA(B20:F20,J20:K20)=0,"",IF(NOT(ISNUMBER(E20)),"consumption missing",IF(NOT(ISNUMBER(H20)),"location factor missing",IF(AND(K20&lt;&gt;"",NOT(ISNUMBER(M20))),"market factor chosen but empty on Factors",IF(AND(ISNUMBER(M20),G20&lt;&gt;L20),"location and market units differ","ok")))))</f>
        <v/>
      </c>
    </row>
    <row r="21">
      <c r="A21" s="18" t="n">
        <v>17</v>
      </c>
      <c r="B21" s="10" t="n"/>
      <c r="C21" s="10" t="n"/>
      <c r="D21" s="10" t="n"/>
      <c r="E21" s="30" t="n"/>
      <c r="F21" s="10" t="n"/>
      <c r="G21" s="20">
        <f>IF(F21="","",IFERROR(INDEX(Factors!$C$5:$C$44,MATCH(F21,Factors!$B$5:$B$44,0))&amp;"",""))</f>
        <v/>
      </c>
      <c r="H21" s="25">
        <f>IF(F21="","",IFERROR(IF(ISNUMBER(INDEX(Factors!$D$5:$D$44,MATCH(F21,Factors!$B$5:$B$44,0))),INDEX(Factors!$D$5:$D$44,MATCH(F21,Factors!$B$5:$B$44,0)),""),""))</f>
        <v/>
      </c>
      <c r="I21" s="26">
        <f>IF(AND(ISNUMBER(E21),ISNUMBER(H21)),E21*H21/1000,"")</f>
        <v/>
      </c>
      <c r="J21" s="10" t="n"/>
      <c r="K21" s="10" t="n"/>
      <c r="L21" s="20">
        <f>IF(K21="","",IFERROR(INDEX(Factors!$C$5:$C$44,MATCH(K21,Factors!$B$5:$B$44,0))&amp;"",""))</f>
        <v/>
      </c>
      <c r="M21" s="25">
        <f>IF(K21="","",IFERROR(IF(ISNUMBER(INDEX(Factors!$D$5:$D$44,MATCH(K21,Factors!$B$5:$B$44,0))),INDEX(Factors!$D$5:$D$44,MATCH(K21,Factors!$B$5:$B$44,0)),""),""))</f>
        <v/>
      </c>
      <c r="N21" s="26">
        <f>IF(NOT(ISNUMBER(E21)),"",IF(ISNUMBER(M21),E21*M21/1000,IF(ISNUMBER(I21),I21,"")))</f>
        <v/>
      </c>
      <c r="O21" s="20">
        <f>IF(NOT(ISNUMBER(E21)),"",IF(ISNUMBER(M21),"market-specific factor",IF(ISNUMBER(I21),"location-based proxy (no market data)","")))</f>
        <v/>
      </c>
      <c r="P21" s="10" t="n"/>
      <c r="Q21" s="20">
        <f>IF(COUNTA(B21:F21,J21:K21)=0,"",IF(NOT(ISNUMBER(E21)),"consumption missing",IF(NOT(ISNUMBER(H21)),"location factor missing",IF(AND(K21&lt;&gt;"",NOT(ISNUMBER(M21))),"market factor chosen but empty on Factors",IF(AND(ISNUMBER(M21),G21&lt;&gt;L21),"location and market units differ","ok")))))</f>
        <v/>
      </c>
    </row>
    <row r="22">
      <c r="A22" s="18" t="n">
        <v>18</v>
      </c>
      <c r="B22" s="10" t="n"/>
      <c r="C22" s="10" t="n"/>
      <c r="D22" s="10" t="n"/>
      <c r="E22" s="30" t="n"/>
      <c r="F22" s="10" t="n"/>
      <c r="G22" s="20">
        <f>IF(F22="","",IFERROR(INDEX(Factors!$C$5:$C$44,MATCH(F22,Factors!$B$5:$B$44,0))&amp;"",""))</f>
        <v/>
      </c>
      <c r="H22" s="25">
        <f>IF(F22="","",IFERROR(IF(ISNUMBER(INDEX(Factors!$D$5:$D$44,MATCH(F22,Factors!$B$5:$B$44,0))),INDEX(Factors!$D$5:$D$44,MATCH(F22,Factors!$B$5:$B$44,0)),""),""))</f>
        <v/>
      </c>
      <c r="I22" s="26">
        <f>IF(AND(ISNUMBER(E22),ISNUMBER(H22)),E22*H22/1000,"")</f>
        <v/>
      </c>
      <c r="J22" s="10" t="n"/>
      <c r="K22" s="10" t="n"/>
      <c r="L22" s="20">
        <f>IF(K22="","",IFERROR(INDEX(Factors!$C$5:$C$44,MATCH(K22,Factors!$B$5:$B$44,0))&amp;"",""))</f>
        <v/>
      </c>
      <c r="M22" s="25">
        <f>IF(K22="","",IFERROR(IF(ISNUMBER(INDEX(Factors!$D$5:$D$44,MATCH(K22,Factors!$B$5:$B$44,0))),INDEX(Factors!$D$5:$D$44,MATCH(K22,Factors!$B$5:$B$44,0)),""),""))</f>
        <v/>
      </c>
      <c r="N22" s="26">
        <f>IF(NOT(ISNUMBER(E22)),"",IF(ISNUMBER(M22),E22*M22/1000,IF(ISNUMBER(I22),I22,"")))</f>
        <v/>
      </c>
      <c r="O22" s="20">
        <f>IF(NOT(ISNUMBER(E22)),"",IF(ISNUMBER(M22),"market-specific factor",IF(ISNUMBER(I22),"location-based proxy (no market data)","")))</f>
        <v/>
      </c>
      <c r="P22" s="10" t="n"/>
      <c r="Q22" s="20">
        <f>IF(COUNTA(B22:F22,J22:K22)=0,"",IF(NOT(ISNUMBER(E22)),"consumption missing",IF(NOT(ISNUMBER(H22)),"location factor missing",IF(AND(K22&lt;&gt;"",NOT(ISNUMBER(M22))),"market factor chosen but empty on Factors",IF(AND(ISNUMBER(M22),G22&lt;&gt;L22),"location and market units differ","ok")))))</f>
        <v/>
      </c>
    </row>
    <row r="23">
      <c r="A23" s="18" t="n">
        <v>19</v>
      </c>
      <c r="B23" s="10" t="n"/>
      <c r="C23" s="10" t="n"/>
      <c r="D23" s="10" t="n"/>
      <c r="E23" s="30" t="n"/>
      <c r="F23" s="10" t="n"/>
      <c r="G23" s="20">
        <f>IF(F23="","",IFERROR(INDEX(Factors!$C$5:$C$44,MATCH(F23,Factors!$B$5:$B$44,0))&amp;"",""))</f>
        <v/>
      </c>
      <c r="H23" s="25">
        <f>IF(F23="","",IFERROR(IF(ISNUMBER(INDEX(Factors!$D$5:$D$44,MATCH(F23,Factors!$B$5:$B$44,0))),INDEX(Factors!$D$5:$D$44,MATCH(F23,Factors!$B$5:$B$44,0)),""),""))</f>
        <v/>
      </c>
      <c r="I23" s="26">
        <f>IF(AND(ISNUMBER(E23),ISNUMBER(H23)),E23*H23/1000,"")</f>
        <v/>
      </c>
      <c r="J23" s="10" t="n"/>
      <c r="K23" s="10" t="n"/>
      <c r="L23" s="20">
        <f>IF(K23="","",IFERROR(INDEX(Factors!$C$5:$C$44,MATCH(K23,Factors!$B$5:$B$44,0))&amp;"",""))</f>
        <v/>
      </c>
      <c r="M23" s="25">
        <f>IF(K23="","",IFERROR(IF(ISNUMBER(INDEX(Factors!$D$5:$D$44,MATCH(K23,Factors!$B$5:$B$44,0))),INDEX(Factors!$D$5:$D$44,MATCH(K23,Factors!$B$5:$B$44,0)),""),""))</f>
        <v/>
      </c>
      <c r="N23" s="26">
        <f>IF(NOT(ISNUMBER(E23)),"",IF(ISNUMBER(M23),E23*M23/1000,IF(ISNUMBER(I23),I23,"")))</f>
        <v/>
      </c>
      <c r="O23" s="20">
        <f>IF(NOT(ISNUMBER(E23)),"",IF(ISNUMBER(M23),"market-specific factor",IF(ISNUMBER(I23),"location-based proxy (no market data)","")))</f>
        <v/>
      </c>
      <c r="P23" s="10" t="n"/>
      <c r="Q23" s="20">
        <f>IF(COUNTA(B23:F23,J23:K23)=0,"",IF(NOT(ISNUMBER(E23)),"consumption missing",IF(NOT(ISNUMBER(H23)),"location factor missing",IF(AND(K23&lt;&gt;"",NOT(ISNUMBER(M23))),"market factor chosen but empty on Factors",IF(AND(ISNUMBER(M23),G23&lt;&gt;L23),"location and market units differ","ok")))))</f>
        <v/>
      </c>
    </row>
    <row r="24">
      <c r="A24" s="18" t="n">
        <v>20</v>
      </c>
      <c r="B24" s="10" t="n"/>
      <c r="C24" s="10" t="n"/>
      <c r="D24" s="10" t="n"/>
      <c r="E24" s="30" t="n"/>
      <c r="F24" s="10" t="n"/>
      <c r="G24" s="20">
        <f>IF(F24="","",IFERROR(INDEX(Factors!$C$5:$C$44,MATCH(F24,Factors!$B$5:$B$44,0))&amp;"",""))</f>
        <v/>
      </c>
      <c r="H24" s="25">
        <f>IF(F24="","",IFERROR(IF(ISNUMBER(INDEX(Factors!$D$5:$D$44,MATCH(F24,Factors!$B$5:$B$44,0))),INDEX(Factors!$D$5:$D$44,MATCH(F24,Factors!$B$5:$B$44,0)),""),""))</f>
        <v/>
      </c>
      <c r="I24" s="26">
        <f>IF(AND(ISNUMBER(E24),ISNUMBER(H24)),E24*H24/1000,"")</f>
        <v/>
      </c>
      <c r="J24" s="10" t="n"/>
      <c r="K24" s="10" t="n"/>
      <c r="L24" s="20">
        <f>IF(K24="","",IFERROR(INDEX(Factors!$C$5:$C$44,MATCH(K24,Factors!$B$5:$B$44,0))&amp;"",""))</f>
        <v/>
      </c>
      <c r="M24" s="25">
        <f>IF(K24="","",IFERROR(IF(ISNUMBER(INDEX(Factors!$D$5:$D$44,MATCH(K24,Factors!$B$5:$B$44,0))),INDEX(Factors!$D$5:$D$44,MATCH(K24,Factors!$B$5:$B$44,0)),""),""))</f>
        <v/>
      </c>
      <c r="N24" s="26">
        <f>IF(NOT(ISNUMBER(E24)),"",IF(ISNUMBER(M24),E24*M24/1000,IF(ISNUMBER(I24),I24,"")))</f>
        <v/>
      </c>
      <c r="O24" s="20">
        <f>IF(NOT(ISNUMBER(E24)),"",IF(ISNUMBER(M24),"market-specific factor",IF(ISNUMBER(I24),"location-based proxy (no market data)","")))</f>
        <v/>
      </c>
      <c r="P24" s="10" t="n"/>
      <c r="Q24" s="20">
        <f>IF(COUNTA(B24:F24,J24:K24)=0,"",IF(NOT(ISNUMBER(E24)),"consumption missing",IF(NOT(ISNUMBER(H24)),"location factor missing",IF(AND(K24&lt;&gt;"",NOT(ISNUMBER(M24))),"market factor chosen but empty on Factors",IF(AND(ISNUMBER(M24),G24&lt;&gt;L24),"location and market units differ","ok")))))</f>
        <v/>
      </c>
    </row>
    <row r="25">
      <c r="A25" s="18" t="n">
        <v>21</v>
      </c>
      <c r="B25" s="10" t="n"/>
      <c r="C25" s="10" t="n"/>
      <c r="D25" s="10" t="n"/>
      <c r="E25" s="30" t="n"/>
      <c r="F25" s="10" t="n"/>
      <c r="G25" s="20">
        <f>IF(F25="","",IFERROR(INDEX(Factors!$C$5:$C$44,MATCH(F25,Factors!$B$5:$B$44,0))&amp;"",""))</f>
        <v/>
      </c>
      <c r="H25" s="25">
        <f>IF(F25="","",IFERROR(IF(ISNUMBER(INDEX(Factors!$D$5:$D$44,MATCH(F25,Factors!$B$5:$B$44,0))),INDEX(Factors!$D$5:$D$44,MATCH(F25,Factors!$B$5:$B$44,0)),""),""))</f>
        <v/>
      </c>
      <c r="I25" s="26">
        <f>IF(AND(ISNUMBER(E25),ISNUMBER(H25)),E25*H25/1000,"")</f>
        <v/>
      </c>
      <c r="J25" s="10" t="n"/>
      <c r="K25" s="10" t="n"/>
      <c r="L25" s="20">
        <f>IF(K25="","",IFERROR(INDEX(Factors!$C$5:$C$44,MATCH(K25,Factors!$B$5:$B$44,0))&amp;"",""))</f>
        <v/>
      </c>
      <c r="M25" s="25">
        <f>IF(K25="","",IFERROR(IF(ISNUMBER(INDEX(Factors!$D$5:$D$44,MATCH(K25,Factors!$B$5:$B$44,0))),INDEX(Factors!$D$5:$D$44,MATCH(K25,Factors!$B$5:$B$44,0)),""),""))</f>
        <v/>
      </c>
      <c r="N25" s="26">
        <f>IF(NOT(ISNUMBER(E25)),"",IF(ISNUMBER(M25),E25*M25/1000,IF(ISNUMBER(I25),I25,"")))</f>
        <v/>
      </c>
      <c r="O25" s="20">
        <f>IF(NOT(ISNUMBER(E25)),"",IF(ISNUMBER(M25),"market-specific factor",IF(ISNUMBER(I25),"location-based proxy (no market data)","")))</f>
        <v/>
      </c>
      <c r="P25" s="10" t="n"/>
      <c r="Q25" s="20">
        <f>IF(COUNTA(B25:F25,J25:K25)=0,"",IF(NOT(ISNUMBER(E25)),"consumption missing",IF(NOT(ISNUMBER(H25)),"location factor missing",IF(AND(K25&lt;&gt;"",NOT(ISNUMBER(M25))),"market factor chosen but empty on Factors",IF(AND(ISNUMBER(M25),G25&lt;&gt;L25),"location and market units differ","ok")))))</f>
        <v/>
      </c>
    </row>
    <row r="26">
      <c r="A26" s="18" t="n">
        <v>22</v>
      </c>
      <c r="B26" s="10" t="n"/>
      <c r="C26" s="10" t="n"/>
      <c r="D26" s="10" t="n"/>
      <c r="E26" s="30" t="n"/>
      <c r="F26" s="10" t="n"/>
      <c r="G26" s="20">
        <f>IF(F26="","",IFERROR(INDEX(Factors!$C$5:$C$44,MATCH(F26,Factors!$B$5:$B$44,0))&amp;"",""))</f>
        <v/>
      </c>
      <c r="H26" s="25">
        <f>IF(F26="","",IFERROR(IF(ISNUMBER(INDEX(Factors!$D$5:$D$44,MATCH(F26,Factors!$B$5:$B$44,0))),INDEX(Factors!$D$5:$D$44,MATCH(F26,Factors!$B$5:$B$44,0)),""),""))</f>
        <v/>
      </c>
      <c r="I26" s="26">
        <f>IF(AND(ISNUMBER(E26),ISNUMBER(H26)),E26*H26/1000,"")</f>
        <v/>
      </c>
      <c r="J26" s="10" t="n"/>
      <c r="K26" s="10" t="n"/>
      <c r="L26" s="20">
        <f>IF(K26="","",IFERROR(INDEX(Factors!$C$5:$C$44,MATCH(K26,Factors!$B$5:$B$44,0))&amp;"",""))</f>
        <v/>
      </c>
      <c r="M26" s="25">
        <f>IF(K26="","",IFERROR(IF(ISNUMBER(INDEX(Factors!$D$5:$D$44,MATCH(K26,Factors!$B$5:$B$44,0))),INDEX(Factors!$D$5:$D$44,MATCH(K26,Factors!$B$5:$B$44,0)),""),""))</f>
        <v/>
      </c>
      <c r="N26" s="26">
        <f>IF(NOT(ISNUMBER(E26)),"",IF(ISNUMBER(M26),E26*M26/1000,IF(ISNUMBER(I26),I26,"")))</f>
        <v/>
      </c>
      <c r="O26" s="20">
        <f>IF(NOT(ISNUMBER(E26)),"",IF(ISNUMBER(M26),"market-specific factor",IF(ISNUMBER(I26),"location-based proxy (no market data)","")))</f>
        <v/>
      </c>
      <c r="P26" s="10" t="n"/>
      <c r="Q26" s="20">
        <f>IF(COUNTA(B26:F26,J26:K26)=0,"",IF(NOT(ISNUMBER(E26)),"consumption missing",IF(NOT(ISNUMBER(H26)),"location factor missing",IF(AND(K26&lt;&gt;"",NOT(ISNUMBER(M26))),"market factor chosen but empty on Factors",IF(AND(ISNUMBER(M26),G26&lt;&gt;L26),"location and market units differ","ok")))))</f>
        <v/>
      </c>
    </row>
    <row r="27">
      <c r="A27" s="18" t="n">
        <v>23</v>
      </c>
      <c r="B27" s="10" t="n"/>
      <c r="C27" s="10" t="n"/>
      <c r="D27" s="10" t="n"/>
      <c r="E27" s="30" t="n"/>
      <c r="F27" s="10" t="n"/>
      <c r="G27" s="20">
        <f>IF(F27="","",IFERROR(INDEX(Factors!$C$5:$C$44,MATCH(F27,Factors!$B$5:$B$44,0))&amp;"",""))</f>
        <v/>
      </c>
      <c r="H27" s="25">
        <f>IF(F27="","",IFERROR(IF(ISNUMBER(INDEX(Factors!$D$5:$D$44,MATCH(F27,Factors!$B$5:$B$44,0))),INDEX(Factors!$D$5:$D$44,MATCH(F27,Factors!$B$5:$B$44,0)),""),""))</f>
        <v/>
      </c>
      <c r="I27" s="26">
        <f>IF(AND(ISNUMBER(E27),ISNUMBER(H27)),E27*H27/1000,"")</f>
        <v/>
      </c>
      <c r="J27" s="10" t="n"/>
      <c r="K27" s="10" t="n"/>
      <c r="L27" s="20">
        <f>IF(K27="","",IFERROR(INDEX(Factors!$C$5:$C$44,MATCH(K27,Factors!$B$5:$B$44,0))&amp;"",""))</f>
        <v/>
      </c>
      <c r="M27" s="25">
        <f>IF(K27="","",IFERROR(IF(ISNUMBER(INDEX(Factors!$D$5:$D$44,MATCH(K27,Factors!$B$5:$B$44,0))),INDEX(Factors!$D$5:$D$44,MATCH(K27,Factors!$B$5:$B$44,0)),""),""))</f>
        <v/>
      </c>
      <c r="N27" s="26">
        <f>IF(NOT(ISNUMBER(E27)),"",IF(ISNUMBER(M27),E27*M27/1000,IF(ISNUMBER(I27),I27,"")))</f>
        <v/>
      </c>
      <c r="O27" s="20">
        <f>IF(NOT(ISNUMBER(E27)),"",IF(ISNUMBER(M27),"market-specific factor",IF(ISNUMBER(I27),"location-based proxy (no market data)","")))</f>
        <v/>
      </c>
      <c r="P27" s="10" t="n"/>
      <c r="Q27" s="20">
        <f>IF(COUNTA(B27:F27,J27:K27)=0,"",IF(NOT(ISNUMBER(E27)),"consumption missing",IF(NOT(ISNUMBER(H27)),"location factor missing",IF(AND(K27&lt;&gt;"",NOT(ISNUMBER(M27))),"market factor chosen but empty on Factors",IF(AND(ISNUMBER(M27),G27&lt;&gt;L27),"location and market units differ","ok")))))</f>
        <v/>
      </c>
    </row>
    <row r="28">
      <c r="A28" s="18" t="n">
        <v>24</v>
      </c>
      <c r="B28" s="10" t="n"/>
      <c r="C28" s="10" t="n"/>
      <c r="D28" s="10" t="n"/>
      <c r="E28" s="30" t="n"/>
      <c r="F28" s="10" t="n"/>
      <c r="G28" s="20">
        <f>IF(F28="","",IFERROR(INDEX(Factors!$C$5:$C$44,MATCH(F28,Factors!$B$5:$B$44,0))&amp;"",""))</f>
        <v/>
      </c>
      <c r="H28" s="25">
        <f>IF(F28="","",IFERROR(IF(ISNUMBER(INDEX(Factors!$D$5:$D$44,MATCH(F28,Factors!$B$5:$B$44,0))),INDEX(Factors!$D$5:$D$44,MATCH(F28,Factors!$B$5:$B$44,0)),""),""))</f>
        <v/>
      </c>
      <c r="I28" s="26">
        <f>IF(AND(ISNUMBER(E28),ISNUMBER(H28)),E28*H28/1000,"")</f>
        <v/>
      </c>
      <c r="J28" s="10" t="n"/>
      <c r="K28" s="10" t="n"/>
      <c r="L28" s="20">
        <f>IF(K28="","",IFERROR(INDEX(Factors!$C$5:$C$44,MATCH(K28,Factors!$B$5:$B$44,0))&amp;"",""))</f>
        <v/>
      </c>
      <c r="M28" s="25">
        <f>IF(K28="","",IFERROR(IF(ISNUMBER(INDEX(Factors!$D$5:$D$44,MATCH(K28,Factors!$B$5:$B$44,0))),INDEX(Factors!$D$5:$D$44,MATCH(K28,Factors!$B$5:$B$44,0)),""),""))</f>
        <v/>
      </c>
      <c r="N28" s="26">
        <f>IF(NOT(ISNUMBER(E28)),"",IF(ISNUMBER(M28),E28*M28/1000,IF(ISNUMBER(I28),I28,"")))</f>
        <v/>
      </c>
      <c r="O28" s="20">
        <f>IF(NOT(ISNUMBER(E28)),"",IF(ISNUMBER(M28),"market-specific factor",IF(ISNUMBER(I28),"location-based proxy (no market data)","")))</f>
        <v/>
      </c>
      <c r="P28" s="10" t="n"/>
      <c r="Q28" s="20">
        <f>IF(COUNTA(B28:F28,J28:K28)=0,"",IF(NOT(ISNUMBER(E28)),"consumption missing",IF(NOT(ISNUMBER(H28)),"location factor missing",IF(AND(K28&lt;&gt;"",NOT(ISNUMBER(M28))),"market factor chosen but empty on Factors",IF(AND(ISNUMBER(M28),G28&lt;&gt;L28),"location and market units differ","ok")))))</f>
        <v/>
      </c>
    </row>
    <row r="29">
      <c r="A29" s="18" t="n">
        <v>25</v>
      </c>
      <c r="B29" s="10" t="n"/>
      <c r="C29" s="10" t="n"/>
      <c r="D29" s="10" t="n"/>
      <c r="E29" s="30" t="n"/>
      <c r="F29" s="10" t="n"/>
      <c r="G29" s="20">
        <f>IF(F29="","",IFERROR(INDEX(Factors!$C$5:$C$44,MATCH(F29,Factors!$B$5:$B$44,0))&amp;"",""))</f>
        <v/>
      </c>
      <c r="H29" s="25">
        <f>IF(F29="","",IFERROR(IF(ISNUMBER(INDEX(Factors!$D$5:$D$44,MATCH(F29,Factors!$B$5:$B$44,0))),INDEX(Factors!$D$5:$D$44,MATCH(F29,Factors!$B$5:$B$44,0)),""),""))</f>
        <v/>
      </c>
      <c r="I29" s="26">
        <f>IF(AND(ISNUMBER(E29),ISNUMBER(H29)),E29*H29/1000,"")</f>
        <v/>
      </c>
      <c r="J29" s="10" t="n"/>
      <c r="K29" s="10" t="n"/>
      <c r="L29" s="20">
        <f>IF(K29="","",IFERROR(INDEX(Factors!$C$5:$C$44,MATCH(K29,Factors!$B$5:$B$44,0))&amp;"",""))</f>
        <v/>
      </c>
      <c r="M29" s="25">
        <f>IF(K29="","",IFERROR(IF(ISNUMBER(INDEX(Factors!$D$5:$D$44,MATCH(K29,Factors!$B$5:$B$44,0))),INDEX(Factors!$D$5:$D$44,MATCH(K29,Factors!$B$5:$B$44,0)),""),""))</f>
        <v/>
      </c>
      <c r="N29" s="26">
        <f>IF(NOT(ISNUMBER(E29)),"",IF(ISNUMBER(M29),E29*M29/1000,IF(ISNUMBER(I29),I29,"")))</f>
        <v/>
      </c>
      <c r="O29" s="20">
        <f>IF(NOT(ISNUMBER(E29)),"",IF(ISNUMBER(M29),"market-specific factor",IF(ISNUMBER(I29),"location-based proxy (no market data)","")))</f>
        <v/>
      </c>
      <c r="P29" s="10" t="n"/>
      <c r="Q29" s="20">
        <f>IF(COUNTA(B29:F29,J29:K29)=0,"",IF(NOT(ISNUMBER(E29)),"consumption missing",IF(NOT(ISNUMBER(H29)),"location factor missing",IF(AND(K29&lt;&gt;"",NOT(ISNUMBER(M29))),"market factor chosen but empty on Factors",IF(AND(ISNUMBER(M29),G29&lt;&gt;L29),"location and market units differ","ok")))))</f>
        <v/>
      </c>
    </row>
    <row r="30">
      <c r="A30" s="18" t="n">
        <v>26</v>
      </c>
      <c r="B30" s="10" t="n"/>
      <c r="C30" s="10" t="n"/>
      <c r="D30" s="10" t="n"/>
      <c r="E30" s="30" t="n"/>
      <c r="F30" s="10" t="n"/>
      <c r="G30" s="20">
        <f>IF(F30="","",IFERROR(INDEX(Factors!$C$5:$C$44,MATCH(F30,Factors!$B$5:$B$44,0))&amp;"",""))</f>
        <v/>
      </c>
      <c r="H30" s="25">
        <f>IF(F30="","",IFERROR(IF(ISNUMBER(INDEX(Factors!$D$5:$D$44,MATCH(F30,Factors!$B$5:$B$44,0))),INDEX(Factors!$D$5:$D$44,MATCH(F30,Factors!$B$5:$B$44,0)),""),""))</f>
        <v/>
      </c>
      <c r="I30" s="26">
        <f>IF(AND(ISNUMBER(E30),ISNUMBER(H30)),E30*H30/1000,"")</f>
        <v/>
      </c>
      <c r="J30" s="10" t="n"/>
      <c r="K30" s="10" t="n"/>
      <c r="L30" s="20">
        <f>IF(K30="","",IFERROR(INDEX(Factors!$C$5:$C$44,MATCH(K30,Factors!$B$5:$B$44,0))&amp;"",""))</f>
        <v/>
      </c>
      <c r="M30" s="25">
        <f>IF(K30="","",IFERROR(IF(ISNUMBER(INDEX(Factors!$D$5:$D$44,MATCH(K30,Factors!$B$5:$B$44,0))),INDEX(Factors!$D$5:$D$44,MATCH(K30,Factors!$B$5:$B$44,0)),""),""))</f>
        <v/>
      </c>
      <c r="N30" s="26">
        <f>IF(NOT(ISNUMBER(E30)),"",IF(ISNUMBER(M30),E30*M30/1000,IF(ISNUMBER(I30),I30,"")))</f>
        <v/>
      </c>
      <c r="O30" s="20">
        <f>IF(NOT(ISNUMBER(E30)),"",IF(ISNUMBER(M30),"market-specific factor",IF(ISNUMBER(I30),"location-based proxy (no market data)","")))</f>
        <v/>
      </c>
      <c r="P30" s="10" t="n"/>
      <c r="Q30" s="20">
        <f>IF(COUNTA(B30:F30,J30:K30)=0,"",IF(NOT(ISNUMBER(E30)),"consumption missing",IF(NOT(ISNUMBER(H30)),"location factor missing",IF(AND(K30&lt;&gt;"",NOT(ISNUMBER(M30))),"market factor chosen but empty on Factors",IF(AND(ISNUMBER(M30),G30&lt;&gt;L30),"location and market units differ","ok")))))</f>
        <v/>
      </c>
    </row>
    <row r="31">
      <c r="A31" s="18" t="n">
        <v>27</v>
      </c>
      <c r="B31" s="10" t="n"/>
      <c r="C31" s="10" t="n"/>
      <c r="D31" s="10" t="n"/>
      <c r="E31" s="30" t="n"/>
      <c r="F31" s="10" t="n"/>
      <c r="G31" s="20">
        <f>IF(F31="","",IFERROR(INDEX(Factors!$C$5:$C$44,MATCH(F31,Factors!$B$5:$B$44,0))&amp;"",""))</f>
        <v/>
      </c>
      <c r="H31" s="25">
        <f>IF(F31="","",IFERROR(IF(ISNUMBER(INDEX(Factors!$D$5:$D$44,MATCH(F31,Factors!$B$5:$B$44,0))),INDEX(Factors!$D$5:$D$44,MATCH(F31,Factors!$B$5:$B$44,0)),""),""))</f>
        <v/>
      </c>
      <c r="I31" s="26">
        <f>IF(AND(ISNUMBER(E31),ISNUMBER(H31)),E31*H31/1000,"")</f>
        <v/>
      </c>
      <c r="J31" s="10" t="n"/>
      <c r="K31" s="10" t="n"/>
      <c r="L31" s="20">
        <f>IF(K31="","",IFERROR(INDEX(Factors!$C$5:$C$44,MATCH(K31,Factors!$B$5:$B$44,0))&amp;"",""))</f>
        <v/>
      </c>
      <c r="M31" s="25">
        <f>IF(K31="","",IFERROR(IF(ISNUMBER(INDEX(Factors!$D$5:$D$44,MATCH(K31,Factors!$B$5:$B$44,0))),INDEX(Factors!$D$5:$D$44,MATCH(K31,Factors!$B$5:$B$44,0)),""),""))</f>
        <v/>
      </c>
      <c r="N31" s="26">
        <f>IF(NOT(ISNUMBER(E31)),"",IF(ISNUMBER(M31),E31*M31/1000,IF(ISNUMBER(I31),I31,"")))</f>
        <v/>
      </c>
      <c r="O31" s="20">
        <f>IF(NOT(ISNUMBER(E31)),"",IF(ISNUMBER(M31),"market-specific factor",IF(ISNUMBER(I31),"location-based proxy (no market data)","")))</f>
        <v/>
      </c>
      <c r="P31" s="10" t="n"/>
      <c r="Q31" s="20">
        <f>IF(COUNTA(B31:F31,J31:K31)=0,"",IF(NOT(ISNUMBER(E31)),"consumption missing",IF(NOT(ISNUMBER(H31)),"location factor missing",IF(AND(K31&lt;&gt;"",NOT(ISNUMBER(M31))),"market factor chosen but empty on Factors",IF(AND(ISNUMBER(M31),G31&lt;&gt;L31),"location and market units differ","ok")))))</f>
        <v/>
      </c>
    </row>
    <row r="32">
      <c r="A32" s="18" t="n">
        <v>28</v>
      </c>
      <c r="B32" s="10" t="n"/>
      <c r="C32" s="10" t="n"/>
      <c r="D32" s="10" t="n"/>
      <c r="E32" s="30" t="n"/>
      <c r="F32" s="10" t="n"/>
      <c r="G32" s="20">
        <f>IF(F32="","",IFERROR(INDEX(Factors!$C$5:$C$44,MATCH(F32,Factors!$B$5:$B$44,0))&amp;"",""))</f>
        <v/>
      </c>
      <c r="H32" s="25">
        <f>IF(F32="","",IFERROR(IF(ISNUMBER(INDEX(Factors!$D$5:$D$44,MATCH(F32,Factors!$B$5:$B$44,0))),INDEX(Factors!$D$5:$D$44,MATCH(F32,Factors!$B$5:$B$44,0)),""),""))</f>
        <v/>
      </c>
      <c r="I32" s="26">
        <f>IF(AND(ISNUMBER(E32),ISNUMBER(H32)),E32*H32/1000,"")</f>
        <v/>
      </c>
      <c r="J32" s="10" t="n"/>
      <c r="K32" s="10" t="n"/>
      <c r="L32" s="20">
        <f>IF(K32="","",IFERROR(INDEX(Factors!$C$5:$C$44,MATCH(K32,Factors!$B$5:$B$44,0))&amp;"",""))</f>
        <v/>
      </c>
      <c r="M32" s="25">
        <f>IF(K32="","",IFERROR(IF(ISNUMBER(INDEX(Factors!$D$5:$D$44,MATCH(K32,Factors!$B$5:$B$44,0))),INDEX(Factors!$D$5:$D$44,MATCH(K32,Factors!$B$5:$B$44,0)),""),""))</f>
        <v/>
      </c>
      <c r="N32" s="26">
        <f>IF(NOT(ISNUMBER(E32)),"",IF(ISNUMBER(M32),E32*M32/1000,IF(ISNUMBER(I32),I32,"")))</f>
        <v/>
      </c>
      <c r="O32" s="20">
        <f>IF(NOT(ISNUMBER(E32)),"",IF(ISNUMBER(M32),"market-specific factor",IF(ISNUMBER(I32),"location-based proxy (no market data)","")))</f>
        <v/>
      </c>
      <c r="P32" s="10" t="n"/>
      <c r="Q32" s="20">
        <f>IF(COUNTA(B32:F32,J32:K32)=0,"",IF(NOT(ISNUMBER(E32)),"consumption missing",IF(NOT(ISNUMBER(H32)),"location factor missing",IF(AND(K32&lt;&gt;"",NOT(ISNUMBER(M32))),"market factor chosen but empty on Factors",IF(AND(ISNUMBER(M32),G32&lt;&gt;L32),"location and market units differ","ok")))))</f>
        <v/>
      </c>
    </row>
    <row r="33">
      <c r="A33" s="18" t="n">
        <v>29</v>
      </c>
      <c r="B33" s="10" t="n"/>
      <c r="C33" s="10" t="n"/>
      <c r="D33" s="10" t="n"/>
      <c r="E33" s="30" t="n"/>
      <c r="F33" s="10" t="n"/>
      <c r="G33" s="20">
        <f>IF(F33="","",IFERROR(INDEX(Factors!$C$5:$C$44,MATCH(F33,Factors!$B$5:$B$44,0))&amp;"",""))</f>
        <v/>
      </c>
      <c r="H33" s="25">
        <f>IF(F33="","",IFERROR(IF(ISNUMBER(INDEX(Factors!$D$5:$D$44,MATCH(F33,Factors!$B$5:$B$44,0))),INDEX(Factors!$D$5:$D$44,MATCH(F33,Factors!$B$5:$B$44,0)),""),""))</f>
        <v/>
      </c>
      <c r="I33" s="26">
        <f>IF(AND(ISNUMBER(E33),ISNUMBER(H33)),E33*H33/1000,"")</f>
        <v/>
      </c>
      <c r="J33" s="10" t="n"/>
      <c r="K33" s="10" t="n"/>
      <c r="L33" s="20">
        <f>IF(K33="","",IFERROR(INDEX(Factors!$C$5:$C$44,MATCH(K33,Factors!$B$5:$B$44,0))&amp;"",""))</f>
        <v/>
      </c>
      <c r="M33" s="25">
        <f>IF(K33="","",IFERROR(IF(ISNUMBER(INDEX(Factors!$D$5:$D$44,MATCH(K33,Factors!$B$5:$B$44,0))),INDEX(Factors!$D$5:$D$44,MATCH(K33,Factors!$B$5:$B$44,0)),""),""))</f>
        <v/>
      </c>
      <c r="N33" s="26">
        <f>IF(NOT(ISNUMBER(E33)),"",IF(ISNUMBER(M33),E33*M33/1000,IF(ISNUMBER(I33),I33,"")))</f>
        <v/>
      </c>
      <c r="O33" s="20">
        <f>IF(NOT(ISNUMBER(E33)),"",IF(ISNUMBER(M33),"market-specific factor",IF(ISNUMBER(I33),"location-based proxy (no market data)","")))</f>
        <v/>
      </c>
      <c r="P33" s="10" t="n"/>
      <c r="Q33" s="20">
        <f>IF(COUNTA(B33:F33,J33:K33)=0,"",IF(NOT(ISNUMBER(E33)),"consumption missing",IF(NOT(ISNUMBER(H33)),"location factor missing",IF(AND(K33&lt;&gt;"",NOT(ISNUMBER(M33))),"market factor chosen but empty on Factors",IF(AND(ISNUMBER(M33),G33&lt;&gt;L33),"location and market units differ","ok")))))</f>
        <v/>
      </c>
    </row>
    <row r="34">
      <c r="A34" s="18" t="n">
        <v>30</v>
      </c>
      <c r="B34" s="10" t="n"/>
      <c r="C34" s="10" t="n"/>
      <c r="D34" s="10" t="n"/>
      <c r="E34" s="30" t="n"/>
      <c r="F34" s="10" t="n"/>
      <c r="G34" s="20">
        <f>IF(F34="","",IFERROR(INDEX(Factors!$C$5:$C$44,MATCH(F34,Factors!$B$5:$B$44,0))&amp;"",""))</f>
        <v/>
      </c>
      <c r="H34" s="25">
        <f>IF(F34="","",IFERROR(IF(ISNUMBER(INDEX(Factors!$D$5:$D$44,MATCH(F34,Factors!$B$5:$B$44,0))),INDEX(Factors!$D$5:$D$44,MATCH(F34,Factors!$B$5:$B$44,0)),""),""))</f>
        <v/>
      </c>
      <c r="I34" s="26">
        <f>IF(AND(ISNUMBER(E34),ISNUMBER(H34)),E34*H34/1000,"")</f>
        <v/>
      </c>
      <c r="J34" s="10" t="n"/>
      <c r="K34" s="10" t="n"/>
      <c r="L34" s="20">
        <f>IF(K34="","",IFERROR(INDEX(Factors!$C$5:$C$44,MATCH(K34,Factors!$B$5:$B$44,0))&amp;"",""))</f>
        <v/>
      </c>
      <c r="M34" s="25">
        <f>IF(K34="","",IFERROR(IF(ISNUMBER(INDEX(Factors!$D$5:$D$44,MATCH(K34,Factors!$B$5:$B$44,0))),INDEX(Factors!$D$5:$D$44,MATCH(K34,Factors!$B$5:$B$44,0)),""),""))</f>
        <v/>
      </c>
      <c r="N34" s="26">
        <f>IF(NOT(ISNUMBER(E34)),"",IF(ISNUMBER(M34),E34*M34/1000,IF(ISNUMBER(I34),I34,"")))</f>
        <v/>
      </c>
      <c r="O34" s="20">
        <f>IF(NOT(ISNUMBER(E34)),"",IF(ISNUMBER(M34),"market-specific factor",IF(ISNUMBER(I34),"location-based proxy (no market data)","")))</f>
        <v/>
      </c>
      <c r="P34" s="10" t="n"/>
      <c r="Q34" s="20">
        <f>IF(COUNTA(B34:F34,J34:K34)=0,"",IF(NOT(ISNUMBER(E34)),"consumption missing",IF(NOT(ISNUMBER(H34)),"location factor missing",IF(AND(K34&lt;&gt;"",NOT(ISNUMBER(M34))),"market factor chosen but empty on Factors",IF(AND(ISNUMBER(M34),G34&lt;&gt;L34),"location and market units differ","ok")))))</f>
        <v/>
      </c>
    </row>
  </sheetData>
  <dataValidations count="5">
    <dataValidation sqref="B5:B34" showDropDown="0" showInputMessage="0" showErrorMessage="1" allowBlank="1" errorTitle="Choose from the list" error="Pick one of the listed values." type="list">
      <formula1>Lists!$D$3:$D$6</formula1>
    </dataValidation>
    <dataValidation sqref="F5:F34" showDropDown="0" showInputMessage="0" showErrorMessage="1" allowBlank="1" errorTitle="Choose from the list" error="Pick one of the listed values." type="list">
      <formula1>Factors!$B$5:$B$44</formula1>
    </dataValidation>
    <dataValidation sqref="K5:K34" showDropDown="0" showInputMessage="0" showErrorMessage="1" allowBlank="1" errorTitle="Choose from the list" error="Pick one of the listed values." type="list">
      <formula1>Factors!$B$5:$B$44</formula1>
    </dataValidation>
    <dataValidation sqref="J5:J34" showDropDown="0" showInputMessage="0" showErrorMessage="1" allowBlank="1" errorTitle="Choose from the list" error="Pick one of the listed values." type="list">
      <formula1>Lists!$E$3:$E$7</formula1>
    </dataValidation>
    <dataValidation sqref="E5:E34" showDropDown="0" showInputMessage="0" showErrorMessage="1" allowBlank="1" errorTitle="Number needed" error="Enter a number (no units or text)." type="decimal" operator="between">
      <formula1>-1000000000000</formula1>
      <formula2>1000000000000</formula2>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M54"/>
  <sheetViews>
    <sheetView workbookViewId="0">
      <pane ySplit="4" topLeftCell="A5" activePane="bottomLeft" state="frozen"/>
      <selection pane="bottomLeft" activeCell="A1" sqref="A1"/>
    </sheetView>
  </sheetViews>
  <sheetFormatPr baseColWidth="8" defaultRowHeight="15"/>
  <cols>
    <col width="5" customWidth="1" min="1" max="1"/>
    <col width="40" customWidth="1" min="2" max="2"/>
    <col width="30" customWidth="1" min="3" max="3"/>
    <col width="18" customWidth="1" min="4" max="4"/>
    <col width="30" customWidth="1" min="5" max="5"/>
    <col width="16" customWidth="1" min="6" max="6"/>
    <col width="16" customWidth="1" min="7" max="7"/>
    <col width="15" customWidth="1" min="8" max="8"/>
    <col width="18" customWidth="1" min="9" max="9"/>
    <col width="30" customWidth="1" min="10" max="10"/>
    <col width="16" customWidth="1" min="11" max="11"/>
    <col width="28" customWidth="1" min="12" max="12"/>
    <col width="24" customWidth="1" min="13" max="13"/>
  </cols>
  <sheetData>
    <row r="1">
      <c r="A1" s="7" t="inlineStr">
        <is>
          <t>Scope 3 lines: calculations by category</t>
        </is>
      </c>
    </row>
    <row r="2">
      <c r="A2" s="8" t="inlineStr">
        <is>
          <t>One line per calculation. Pick the category it belongs to; the category sheet adds the lines up. Use secondary or spend factors only where better data is not available, and say so in the data basis.</t>
        </is>
      </c>
      <c r="H2" s="12" t="inlineStr">
        <is>
          <t>Total tCO2e</t>
        </is>
      </c>
      <c r="I2" s="12" t="inlineStr">
        <is>
          <t>Biogenic CO2 (t)</t>
        </is>
      </c>
      <c r="L2" s="12" t="inlineStr">
        <is>
          <t>Lines to fix</t>
        </is>
      </c>
    </row>
    <row r="3">
      <c r="H3" s="22">
        <f>SUM(H5:H54)</f>
        <v/>
      </c>
      <c r="I3" s="22">
        <f>SUM(I5:I54)</f>
        <v/>
      </c>
      <c r="L3" s="23">
        <f>SUMPRODUCT((L5:L54&lt;&gt;"")*(L5:L54&lt;&gt;"ok"))</f>
        <v/>
      </c>
    </row>
    <row r="4" ht="62" customHeight="1">
      <c r="A4" s="17" t="inlineStr">
        <is>
          <t>No.</t>
        </is>
      </c>
      <c r="B4" s="17" t="inlineStr">
        <is>
          <t>Scope 3 category</t>
        </is>
      </c>
      <c r="C4" s="17" t="inlineStr">
        <is>
          <t>Description (what, which supplier or activity)</t>
        </is>
      </c>
      <c r="D4" s="17" t="inlineStr">
        <is>
          <t>Activity amount (in the unit shown in column F)</t>
        </is>
      </c>
      <c r="E4" s="17" t="inlineStr">
        <is>
          <t>Emission factor (pick by name from Factors)</t>
        </is>
      </c>
      <c r="F4" s="17" t="inlineStr">
        <is>
          <t>Unit expected (from the factor)</t>
        </is>
      </c>
      <c r="G4" s="17" t="inlineStr">
        <is>
          <t>Factor value (kg CO2e per unit)</t>
        </is>
      </c>
      <c r="H4" s="17" t="inlineStr">
        <is>
          <t>Emissions (tCO2e)</t>
        </is>
      </c>
      <c r="I4" s="17" t="inlineStr">
        <is>
          <t>Biogenic CO2 (tCO2), outside the scopes</t>
        </is>
      </c>
      <c r="J4" s="17" t="inlineStr">
        <is>
          <t>Data basis</t>
        </is>
      </c>
      <c r="K4" s="17" t="inlineStr">
        <is>
          <t>Data quality (your scale)</t>
        </is>
      </c>
      <c r="L4" s="17" t="inlineStr">
        <is>
          <t>Status</t>
        </is>
      </c>
      <c r="M4" s="17" t="inlineStr">
        <is>
          <t>Notes</t>
        </is>
      </c>
    </row>
    <row r="5">
      <c r="A5" s="18" t="n">
        <v>1</v>
      </c>
      <c r="B5" s="10" t="n"/>
      <c r="C5" s="10" t="n"/>
      <c r="D5" s="24" t="n"/>
      <c r="E5" s="10" t="n"/>
      <c r="F5" s="20">
        <f>IF(E5="","",IFERROR(INDEX(Factors!$C$5:$C$44,MATCH(E5,Factors!$B$5:$B$44,0))&amp;"",""))</f>
        <v/>
      </c>
      <c r="G5" s="25">
        <f>IF(E5="","",IFERROR(IF(ISNUMBER(INDEX(Factors!$D$5:$D$44,MATCH(E5,Factors!$B$5:$B$44,0))),INDEX(Factors!$D$5:$D$44,MATCH(E5,Factors!$B$5:$B$44,0)),""),""))</f>
        <v/>
      </c>
      <c r="H5" s="26">
        <f>IF(AND(ISNUMBER(D5),ISNUMBER(G5)),D5*G5/1000,"")</f>
        <v/>
      </c>
      <c r="I5" s="27" t="n"/>
      <c r="J5" s="10" t="n"/>
      <c r="K5" s="10" t="n"/>
      <c r="L5" s="20">
        <f>IF(COUNTA(B5:E5)=0,"",IF(B5="","category not chosen",IF(NOT(ISNUMBER(D5)),"activity amount missing",IF(E5="","factor not chosen",IF(NOT(ISNUMBER(G5)),"factor not found or empty on Factors","ok")))))</f>
        <v/>
      </c>
      <c r="M5" s="10" t="n"/>
    </row>
    <row r="6">
      <c r="A6" s="18" t="n">
        <v>2</v>
      </c>
      <c r="B6" s="10" t="n"/>
      <c r="C6" s="10" t="n"/>
      <c r="D6" s="24" t="n"/>
      <c r="E6" s="10" t="n"/>
      <c r="F6" s="20">
        <f>IF(E6="","",IFERROR(INDEX(Factors!$C$5:$C$44,MATCH(E6,Factors!$B$5:$B$44,0))&amp;"",""))</f>
        <v/>
      </c>
      <c r="G6" s="25">
        <f>IF(E6="","",IFERROR(IF(ISNUMBER(INDEX(Factors!$D$5:$D$44,MATCH(E6,Factors!$B$5:$B$44,0))),INDEX(Factors!$D$5:$D$44,MATCH(E6,Factors!$B$5:$B$44,0)),""),""))</f>
        <v/>
      </c>
      <c r="H6" s="26">
        <f>IF(AND(ISNUMBER(D6),ISNUMBER(G6)),D6*G6/1000,"")</f>
        <v/>
      </c>
      <c r="I6" s="27" t="n"/>
      <c r="J6" s="10" t="n"/>
      <c r="K6" s="10" t="n"/>
      <c r="L6" s="20">
        <f>IF(COUNTA(B6:E6)=0,"",IF(B6="","category not chosen",IF(NOT(ISNUMBER(D6)),"activity amount missing",IF(E6="","factor not chosen",IF(NOT(ISNUMBER(G6)),"factor not found or empty on Factors","ok")))))</f>
        <v/>
      </c>
      <c r="M6" s="10" t="n"/>
    </row>
    <row r="7">
      <c r="A7" s="18" t="n">
        <v>3</v>
      </c>
      <c r="B7" s="10" t="n"/>
      <c r="C7" s="10" t="n"/>
      <c r="D7" s="24" t="n"/>
      <c r="E7" s="10" t="n"/>
      <c r="F7" s="20">
        <f>IF(E7="","",IFERROR(INDEX(Factors!$C$5:$C$44,MATCH(E7,Factors!$B$5:$B$44,0))&amp;"",""))</f>
        <v/>
      </c>
      <c r="G7" s="25">
        <f>IF(E7="","",IFERROR(IF(ISNUMBER(INDEX(Factors!$D$5:$D$44,MATCH(E7,Factors!$B$5:$B$44,0))),INDEX(Factors!$D$5:$D$44,MATCH(E7,Factors!$B$5:$B$44,0)),""),""))</f>
        <v/>
      </c>
      <c r="H7" s="26">
        <f>IF(AND(ISNUMBER(D7),ISNUMBER(G7)),D7*G7/1000,"")</f>
        <v/>
      </c>
      <c r="I7" s="27" t="n"/>
      <c r="J7" s="10" t="n"/>
      <c r="K7" s="10" t="n"/>
      <c r="L7" s="20">
        <f>IF(COUNTA(B7:E7)=0,"",IF(B7="","category not chosen",IF(NOT(ISNUMBER(D7)),"activity amount missing",IF(E7="","factor not chosen",IF(NOT(ISNUMBER(G7)),"factor not found or empty on Factors","ok")))))</f>
        <v/>
      </c>
      <c r="M7" s="10" t="n"/>
    </row>
    <row r="8">
      <c r="A8" s="18" t="n">
        <v>4</v>
      </c>
      <c r="B8" s="10" t="n"/>
      <c r="C8" s="10" t="n"/>
      <c r="D8" s="24" t="n"/>
      <c r="E8" s="10" t="n"/>
      <c r="F8" s="20">
        <f>IF(E8="","",IFERROR(INDEX(Factors!$C$5:$C$44,MATCH(E8,Factors!$B$5:$B$44,0))&amp;"",""))</f>
        <v/>
      </c>
      <c r="G8" s="25">
        <f>IF(E8="","",IFERROR(IF(ISNUMBER(INDEX(Factors!$D$5:$D$44,MATCH(E8,Factors!$B$5:$B$44,0))),INDEX(Factors!$D$5:$D$44,MATCH(E8,Factors!$B$5:$B$44,0)),""),""))</f>
        <v/>
      </c>
      <c r="H8" s="26">
        <f>IF(AND(ISNUMBER(D8),ISNUMBER(G8)),D8*G8/1000,"")</f>
        <v/>
      </c>
      <c r="I8" s="27" t="n"/>
      <c r="J8" s="10" t="n"/>
      <c r="K8" s="10" t="n"/>
      <c r="L8" s="20">
        <f>IF(COUNTA(B8:E8)=0,"",IF(B8="","category not chosen",IF(NOT(ISNUMBER(D8)),"activity amount missing",IF(E8="","factor not chosen",IF(NOT(ISNUMBER(G8)),"factor not found or empty on Factors","ok")))))</f>
        <v/>
      </c>
      <c r="M8" s="10" t="n"/>
    </row>
    <row r="9">
      <c r="A9" s="18" t="n">
        <v>5</v>
      </c>
      <c r="B9" s="10" t="n"/>
      <c r="C9" s="10" t="n"/>
      <c r="D9" s="24" t="n"/>
      <c r="E9" s="10" t="n"/>
      <c r="F9" s="20">
        <f>IF(E9="","",IFERROR(INDEX(Factors!$C$5:$C$44,MATCH(E9,Factors!$B$5:$B$44,0))&amp;"",""))</f>
        <v/>
      </c>
      <c r="G9" s="25">
        <f>IF(E9="","",IFERROR(IF(ISNUMBER(INDEX(Factors!$D$5:$D$44,MATCH(E9,Factors!$B$5:$B$44,0))),INDEX(Factors!$D$5:$D$44,MATCH(E9,Factors!$B$5:$B$44,0)),""),""))</f>
        <v/>
      </c>
      <c r="H9" s="26">
        <f>IF(AND(ISNUMBER(D9),ISNUMBER(G9)),D9*G9/1000,"")</f>
        <v/>
      </c>
      <c r="I9" s="27" t="n"/>
      <c r="J9" s="10" t="n"/>
      <c r="K9" s="10" t="n"/>
      <c r="L9" s="20">
        <f>IF(COUNTA(B9:E9)=0,"",IF(B9="","category not chosen",IF(NOT(ISNUMBER(D9)),"activity amount missing",IF(E9="","factor not chosen",IF(NOT(ISNUMBER(G9)),"factor not found or empty on Factors","ok")))))</f>
        <v/>
      </c>
      <c r="M9" s="10" t="n"/>
    </row>
    <row r="10">
      <c r="A10" s="18" t="n">
        <v>6</v>
      </c>
      <c r="B10" s="10" t="n"/>
      <c r="C10" s="10" t="n"/>
      <c r="D10" s="24" t="n"/>
      <c r="E10" s="10" t="n"/>
      <c r="F10" s="20">
        <f>IF(E10="","",IFERROR(INDEX(Factors!$C$5:$C$44,MATCH(E10,Factors!$B$5:$B$44,0))&amp;"",""))</f>
        <v/>
      </c>
      <c r="G10" s="25">
        <f>IF(E10="","",IFERROR(IF(ISNUMBER(INDEX(Factors!$D$5:$D$44,MATCH(E10,Factors!$B$5:$B$44,0))),INDEX(Factors!$D$5:$D$44,MATCH(E10,Factors!$B$5:$B$44,0)),""),""))</f>
        <v/>
      </c>
      <c r="H10" s="26">
        <f>IF(AND(ISNUMBER(D10),ISNUMBER(G10)),D10*G10/1000,"")</f>
        <v/>
      </c>
      <c r="I10" s="27" t="n"/>
      <c r="J10" s="10" t="n"/>
      <c r="K10" s="10" t="n"/>
      <c r="L10" s="20">
        <f>IF(COUNTA(B10:E10)=0,"",IF(B10="","category not chosen",IF(NOT(ISNUMBER(D10)),"activity amount missing",IF(E10="","factor not chosen",IF(NOT(ISNUMBER(G10)),"factor not found or empty on Factors","ok")))))</f>
        <v/>
      </c>
      <c r="M10" s="10" t="n"/>
    </row>
    <row r="11">
      <c r="A11" s="18" t="n">
        <v>7</v>
      </c>
      <c r="B11" s="10" t="n"/>
      <c r="C11" s="10" t="n"/>
      <c r="D11" s="24" t="n"/>
      <c r="E11" s="10" t="n"/>
      <c r="F11" s="20">
        <f>IF(E11="","",IFERROR(INDEX(Factors!$C$5:$C$44,MATCH(E11,Factors!$B$5:$B$44,0))&amp;"",""))</f>
        <v/>
      </c>
      <c r="G11" s="25">
        <f>IF(E11="","",IFERROR(IF(ISNUMBER(INDEX(Factors!$D$5:$D$44,MATCH(E11,Factors!$B$5:$B$44,0))),INDEX(Factors!$D$5:$D$44,MATCH(E11,Factors!$B$5:$B$44,0)),""),""))</f>
        <v/>
      </c>
      <c r="H11" s="26">
        <f>IF(AND(ISNUMBER(D11),ISNUMBER(G11)),D11*G11/1000,"")</f>
        <v/>
      </c>
      <c r="I11" s="27" t="n"/>
      <c r="J11" s="10" t="n"/>
      <c r="K11" s="10" t="n"/>
      <c r="L11" s="20">
        <f>IF(COUNTA(B11:E11)=0,"",IF(B11="","category not chosen",IF(NOT(ISNUMBER(D11)),"activity amount missing",IF(E11="","factor not chosen",IF(NOT(ISNUMBER(G11)),"factor not found or empty on Factors","ok")))))</f>
        <v/>
      </c>
      <c r="M11" s="10" t="n"/>
    </row>
    <row r="12">
      <c r="A12" s="18" t="n">
        <v>8</v>
      </c>
      <c r="B12" s="10" t="n"/>
      <c r="C12" s="10" t="n"/>
      <c r="D12" s="24" t="n"/>
      <c r="E12" s="10" t="n"/>
      <c r="F12" s="20">
        <f>IF(E12="","",IFERROR(INDEX(Factors!$C$5:$C$44,MATCH(E12,Factors!$B$5:$B$44,0))&amp;"",""))</f>
        <v/>
      </c>
      <c r="G12" s="25">
        <f>IF(E12="","",IFERROR(IF(ISNUMBER(INDEX(Factors!$D$5:$D$44,MATCH(E12,Factors!$B$5:$B$44,0))),INDEX(Factors!$D$5:$D$44,MATCH(E12,Factors!$B$5:$B$44,0)),""),""))</f>
        <v/>
      </c>
      <c r="H12" s="26">
        <f>IF(AND(ISNUMBER(D12),ISNUMBER(G12)),D12*G12/1000,"")</f>
        <v/>
      </c>
      <c r="I12" s="27" t="n"/>
      <c r="J12" s="10" t="n"/>
      <c r="K12" s="10" t="n"/>
      <c r="L12" s="20">
        <f>IF(COUNTA(B12:E12)=0,"",IF(B12="","category not chosen",IF(NOT(ISNUMBER(D12)),"activity amount missing",IF(E12="","factor not chosen",IF(NOT(ISNUMBER(G12)),"factor not found or empty on Factors","ok")))))</f>
        <v/>
      </c>
      <c r="M12" s="10" t="n"/>
    </row>
    <row r="13">
      <c r="A13" s="18" t="n">
        <v>9</v>
      </c>
      <c r="B13" s="10" t="n"/>
      <c r="C13" s="10" t="n"/>
      <c r="D13" s="24" t="n"/>
      <c r="E13" s="10" t="n"/>
      <c r="F13" s="20">
        <f>IF(E13="","",IFERROR(INDEX(Factors!$C$5:$C$44,MATCH(E13,Factors!$B$5:$B$44,0))&amp;"",""))</f>
        <v/>
      </c>
      <c r="G13" s="25">
        <f>IF(E13="","",IFERROR(IF(ISNUMBER(INDEX(Factors!$D$5:$D$44,MATCH(E13,Factors!$B$5:$B$44,0))),INDEX(Factors!$D$5:$D$44,MATCH(E13,Factors!$B$5:$B$44,0)),""),""))</f>
        <v/>
      </c>
      <c r="H13" s="26">
        <f>IF(AND(ISNUMBER(D13),ISNUMBER(G13)),D13*G13/1000,"")</f>
        <v/>
      </c>
      <c r="I13" s="27" t="n"/>
      <c r="J13" s="10" t="n"/>
      <c r="K13" s="10" t="n"/>
      <c r="L13" s="20">
        <f>IF(COUNTA(B13:E13)=0,"",IF(B13="","category not chosen",IF(NOT(ISNUMBER(D13)),"activity amount missing",IF(E13="","factor not chosen",IF(NOT(ISNUMBER(G13)),"factor not found or empty on Factors","ok")))))</f>
        <v/>
      </c>
      <c r="M13" s="10" t="n"/>
    </row>
    <row r="14">
      <c r="A14" s="18" t="n">
        <v>10</v>
      </c>
      <c r="B14" s="10" t="n"/>
      <c r="C14" s="10" t="n"/>
      <c r="D14" s="24" t="n"/>
      <c r="E14" s="10" t="n"/>
      <c r="F14" s="20">
        <f>IF(E14="","",IFERROR(INDEX(Factors!$C$5:$C$44,MATCH(E14,Factors!$B$5:$B$44,0))&amp;"",""))</f>
        <v/>
      </c>
      <c r="G14" s="25">
        <f>IF(E14="","",IFERROR(IF(ISNUMBER(INDEX(Factors!$D$5:$D$44,MATCH(E14,Factors!$B$5:$B$44,0))),INDEX(Factors!$D$5:$D$44,MATCH(E14,Factors!$B$5:$B$44,0)),""),""))</f>
        <v/>
      </c>
      <c r="H14" s="26">
        <f>IF(AND(ISNUMBER(D14),ISNUMBER(G14)),D14*G14/1000,"")</f>
        <v/>
      </c>
      <c r="I14" s="27" t="n"/>
      <c r="J14" s="10" t="n"/>
      <c r="K14" s="10" t="n"/>
      <c r="L14" s="20">
        <f>IF(COUNTA(B14:E14)=0,"",IF(B14="","category not chosen",IF(NOT(ISNUMBER(D14)),"activity amount missing",IF(E14="","factor not chosen",IF(NOT(ISNUMBER(G14)),"factor not found or empty on Factors","ok")))))</f>
        <v/>
      </c>
      <c r="M14" s="10" t="n"/>
    </row>
    <row r="15">
      <c r="A15" s="18" t="n">
        <v>11</v>
      </c>
      <c r="B15" s="10" t="n"/>
      <c r="C15" s="10" t="n"/>
      <c r="D15" s="24" t="n"/>
      <c r="E15" s="10" t="n"/>
      <c r="F15" s="20">
        <f>IF(E15="","",IFERROR(INDEX(Factors!$C$5:$C$44,MATCH(E15,Factors!$B$5:$B$44,0))&amp;"",""))</f>
        <v/>
      </c>
      <c r="G15" s="25">
        <f>IF(E15="","",IFERROR(IF(ISNUMBER(INDEX(Factors!$D$5:$D$44,MATCH(E15,Factors!$B$5:$B$44,0))),INDEX(Factors!$D$5:$D$44,MATCH(E15,Factors!$B$5:$B$44,0)),""),""))</f>
        <v/>
      </c>
      <c r="H15" s="26">
        <f>IF(AND(ISNUMBER(D15),ISNUMBER(G15)),D15*G15/1000,"")</f>
        <v/>
      </c>
      <c r="I15" s="27" t="n"/>
      <c r="J15" s="10" t="n"/>
      <c r="K15" s="10" t="n"/>
      <c r="L15" s="20">
        <f>IF(COUNTA(B15:E15)=0,"",IF(B15="","category not chosen",IF(NOT(ISNUMBER(D15)),"activity amount missing",IF(E15="","factor not chosen",IF(NOT(ISNUMBER(G15)),"factor not found or empty on Factors","ok")))))</f>
        <v/>
      </c>
      <c r="M15" s="10" t="n"/>
    </row>
    <row r="16">
      <c r="A16" s="18" t="n">
        <v>12</v>
      </c>
      <c r="B16" s="10" t="n"/>
      <c r="C16" s="10" t="n"/>
      <c r="D16" s="24" t="n"/>
      <c r="E16" s="10" t="n"/>
      <c r="F16" s="20">
        <f>IF(E16="","",IFERROR(INDEX(Factors!$C$5:$C$44,MATCH(E16,Factors!$B$5:$B$44,0))&amp;"",""))</f>
        <v/>
      </c>
      <c r="G16" s="25">
        <f>IF(E16="","",IFERROR(IF(ISNUMBER(INDEX(Factors!$D$5:$D$44,MATCH(E16,Factors!$B$5:$B$44,0))),INDEX(Factors!$D$5:$D$44,MATCH(E16,Factors!$B$5:$B$44,0)),""),""))</f>
        <v/>
      </c>
      <c r="H16" s="26">
        <f>IF(AND(ISNUMBER(D16),ISNUMBER(G16)),D16*G16/1000,"")</f>
        <v/>
      </c>
      <c r="I16" s="27" t="n"/>
      <c r="J16" s="10" t="n"/>
      <c r="K16" s="10" t="n"/>
      <c r="L16" s="20">
        <f>IF(COUNTA(B16:E16)=0,"",IF(B16="","category not chosen",IF(NOT(ISNUMBER(D16)),"activity amount missing",IF(E16="","factor not chosen",IF(NOT(ISNUMBER(G16)),"factor not found or empty on Factors","ok")))))</f>
        <v/>
      </c>
      <c r="M16" s="10" t="n"/>
    </row>
    <row r="17">
      <c r="A17" s="18" t="n">
        <v>13</v>
      </c>
      <c r="B17" s="10" t="n"/>
      <c r="C17" s="10" t="n"/>
      <c r="D17" s="24" t="n"/>
      <c r="E17" s="10" t="n"/>
      <c r="F17" s="20">
        <f>IF(E17="","",IFERROR(INDEX(Factors!$C$5:$C$44,MATCH(E17,Factors!$B$5:$B$44,0))&amp;"",""))</f>
        <v/>
      </c>
      <c r="G17" s="25">
        <f>IF(E17="","",IFERROR(IF(ISNUMBER(INDEX(Factors!$D$5:$D$44,MATCH(E17,Factors!$B$5:$B$44,0))),INDEX(Factors!$D$5:$D$44,MATCH(E17,Factors!$B$5:$B$44,0)),""),""))</f>
        <v/>
      </c>
      <c r="H17" s="26">
        <f>IF(AND(ISNUMBER(D17),ISNUMBER(G17)),D17*G17/1000,"")</f>
        <v/>
      </c>
      <c r="I17" s="27" t="n"/>
      <c r="J17" s="10" t="n"/>
      <c r="K17" s="10" t="n"/>
      <c r="L17" s="20">
        <f>IF(COUNTA(B17:E17)=0,"",IF(B17="","category not chosen",IF(NOT(ISNUMBER(D17)),"activity amount missing",IF(E17="","factor not chosen",IF(NOT(ISNUMBER(G17)),"factor not found or empty on Factors","ok")))))</f>
        <v/>
      </c>
      <c r="M17" s="10" t="n"/>
    </row>
    <row r="18">
      <c r="A18" s="18" t="n">
        <v>14</v>
      </c>
      <c r="B18" s="10" t="n"/>
      <c r="C18" s="10" t="n"/>
      <c r="D18" s="24" t="n"/>
      <c r="E18" s="10" t="n"/>
      <c r="F18" s="20">
        <f>IF(E18="","",IFERROR(INDEX(Factors!$C$5:$C$44,MATCH(E18,Factors!$B$5:$B$44,0))&amp;"",""))</f>
        <v/>
      </c>
      <c r="G18" s="25">
        <f>IF(E18="","",IFERROR(IF(ISNUMBER(INDEX(Factors!$D$5:$D$44,MATCH(E18,Factors!$B$5:$B$44,0))),INDEX(Factors!$D$5:$D$44,MATCH(E18,Factors!$B$5:$B$44,0)),""),""))</f>
        <v/>
      </c>
      <c r="H18" s="26">
        <f>IF(AND(ISNUMBER(D18),ISNUMBER(G18)),D18*G18/1000,"")</f>
        <v/>
      </c>
      <c r="I18" s="27" t="n"/>
      <c r="J18" s="10" t="n"/>
      <c r="K18" s="10" t="n"/>
      <c r="L18" s="20">
        <f>IF(COUNTA(B18:E18)=0,"",IF(B18="","category not chosen",IF(NOT(ISNUMBER(D18)),"activity amount missing",IF(E18="","factor not chosen",IF(NOT(ISNUMBER(G18)),"factor not found or empty on Factors","ok")))))</f>
        <v/>
      </c>
      <c r="M18" s="10" t="n"/>
    </row>
    <row r="19">
      <c r="A19" s="18" t="n">
        <v>15</v>
      </c>
      <c r="B19" s="10" t="n"/>
      <c r="C19" s="10" t="n"/>
      <c r="D19" s="24" t="n"/>
      <c r="E19" s="10" t="n"/>
      <c r="F19" s="20">
        <f>IF(E19="","",IFERROR(INDEX(Factors!$C$5:$C$44,MATCH(E19,Factors!$B$5:$B$44,0))&amp;"",""))</f>
        <v/>
      </c>
      <c r="G19" s="25">
        <f>IF(E19="","",IFERROR(IF(ISNUMBER(INDEX(Factors!$D$5:$D$44,MATCH(E19,Factors!$B$5:$B$44,0))),INDEX(Factors!$D$5:$D$44,MATCH(E19,Factors!$B$5:$B$44,0)),""),""))</f>
        <v/>
      </c>
      <c r="H19" s="26">
        <f>IF(AND(ISNUMBER(D19),ISNUMBER(G19)),D19*G19/1000,"")</f>
        <v/>
      </c>
      <c r="I19" s="27" t="n"/>
      <c r="J19" s="10" t="n"/>
      <c r="K19" s="10" t="n"/>
      <c r="L19" s="20">
        <f>IF(COUNTA(B19:E19)=0,"",IF(B19="","category not chosen",IF(NOT(ISNUMBER(D19)),"activity amount missing",IF(E19="","factor not chosen",IF(NOT(ISNUMBER(G19)),"factor not found or empty on Factors","ok")))))</f>
        <v/>
      </c>
      <c r="M19" s="10" t="n"/>
    </row>
    <row r="20">
      <c r="A20" s="18" t="n">
        <v>16</v>
      </c>
      <c r="B20" s="10" t="n"/>
      <c r="C20" s="10" t="n"/>
      <c r="D20" s="24" t="n"/>
      <c r="E20" s="10" t="n"/>
      <c r="F20" s="20">
        <f>IF(E20="","",IFERROR(INDEX(Factors!$C$5:$C$44,MATCH(E20,Factors!$B$5:$B$44,0))&amp;"",""))</f>
        <v/>
      </c>
      <c r="G20" s="25">
        <f>IF(E20="","",IFERROR(IF(ISNUMBER(INDEX(Factors!$D$5:$D$44,MATCH(E20,Factors!$B$5:$B$44,0))),INDEX(Factors!$D$5:$D$44,MATCH(E20,Factors!$B$5:$B$44,0)),""),""))</f>
        <v/>
      </c>
      <c r="H20" s="26">
        <f>IF(AND(ISNUMBER(D20),ISNUMBER(G20)),D20*G20/1000,"")</f>
        <v/>
      </c>
      <c r="I20" s="27" t="n"/>
      <c r="J20" s="10" t="n"/>
      <c r="K20" s="10" t="n"/>
      <c r="L20" s="20">
        <f>IF(COUNTA(B20:E20)=0,"",IF(B20="","category not chosen",IF(NOT(ISNUMBER(D20)),"activity amount missing",IF(E20="","factor not chosen",IF(NOT(ISNUMBER(G20)),"factor not found or empty on Factors","ok")))))</f>
        <v/>
      </c>
      <c r="M20" s="10" t="n"/>
    </row>
    <row r="21">
      <c r="A21" s="18" t="n">
        <v>17</v>
      </c>
      <c r="B21" s="10" t="n"/>
      <c r="C21" s="10" t="n"/>
      <c r="D21" s="24" t="n"/>
      <c r="E21" s="10" t="n"/>
      <c r="F21" s="20">
        <f>IF(E21="","",IFERROR(INDEX(Factors!$C$5:$C$44,MATCH(E21,Factors!$B$5:$B$44,0))&amp;"",""))</f>
        <v/>
      </c>
      <c r="G21" s="25">
        <f>IF(E21="","",IFERROR(IF(ISNUMBER(INDEX(Factors!$D$5:$D$44,MATCH(E21,Factors!$B$5:$B$44,0))),INDEX(Factors!$D$5:$D$44,MATCH(E21,Factors!$B$5:$B$44,0)),""),""))</f>
        <v/>
      </c>
      <c r="H21" s="26">
        <f>IF(AND(ISNUMBER(D21),ISNUMBER(G21)),D21*G21/1000,"")</f>
        <v/>
      </c>
      <c r="I21" s="27" t="n"/>
      <c r="J21" s="10" t="n"/>
      <c r="K21" s="10" t="n"/>
      <c r="L21" s="20">
        <f>IF(COUNTA(B21:E21)=0,"",IF(B21="","category not chosen",IF(NOT(ISNUMBER(D21)),"activity amount missing",IF(E21="","factor not chosen",IF(NOT(ISNUMBER(G21)),"factor not found or empty on Factors","ok")))))</f>
        <v/>
      </c>
      <c r="M21" s="10" t="n"/>
    </row>
    <row r="22">
      <c r="A22" s="18" t="n">
        <v>18</v>
      </c>
      <c r="B22" s="10" t="n"/>
      <c r="C22" s="10" t="n"/>
      <c r="D22" s="24" t="n"/>
      <c r="E22" s="10" t="n"/>
      <c r="F22" s="20">
        <f>IF(E22="","",IFERROR(INDEX(Factors!$C$5:$C$44,MATCH(E22,Factors!$B$5:$B$44,0))&amp;"",""))</f>
        <v/>
      </c>
      <c r="G22" s="25">
        <f>IF(E22="","",IFERROR(IF(ISNUMBER(INDEX(Factors!$D$5:$D$44,MATCH(E22,Factors!$B$5:$B$44,0))),INDEX(Factors!$D$5:$D$44,MATCH(E22,Factors!$B$5:$B$44,0)),""),""))</f>
        <v/>
      </c>
      <c r="H22" s="26">
        <f>IF(AND(ISNUMBER(D22),ISNUMBER(G22)),D22*G22/1000,"")</f>
        <v/>
      </c>
      <c r="I22" s="27" t="n"/>
      <c r="J22" s="10" t="n"/>
      <c r="K22" s="10" t="n"/>
      <c r="L22" s="20">
        <f>IF(COUNTA(B22:E22)=0,"",IF(B22="","category not chosen",IF(NOT(ISNUMBER(D22)),"activity amount missing",IF(E22="","factor not chosen",IF(NOT(ISNUMBER(G22)),"factor not found or empty on Factors","ok")))))</f>
        <v/>
      </c>
      <c r="M22" s="10" t="n"/>
    </row>
    <row r="23">
      <c r="A23" s="18" t="n">
        <v>19</v>
      </c>
      <c r="B23" s="10" t="n"/>
      <c r="C23" s="10" t="n"/>
      <c r="D23" s="24" t="n"/>
      <c r="E23" s="10" t="n"/>
      <c r="F23" s="20">
        <f>IF(E23="","",IFERROR(INDEX(Factors!$C$5:$C$44,MATCH(E23,Factors!$B$5:$B$44,0))&amp;"",""))</f>
        <v/>
      </c>
      <c r="G23" s="25">
        <f>IF(E23="","",IFERROR(IF(ISNUMBER(INDEX(Factors!$D$5:$D$44,MATCH(E23,Factors!$B$5:$B$44,0))),INDEX(Factors!$D$5:$D$44,MATCH(E23,Factors!$B$5:$B$44,0)),""),""))</f>
        <v/>
      </c>
      <c r="H23" s="26">
        <f>IF(AND(ISNUMBER(D23),ISNUMBER(G23)),D23*G23/1000,"")</f>
        <v/>
      </c>
      <c r="I23" s="27" t="n"/>
      <c r="J23" s="10" t="n"/>
      <c r="K23" s="10" t="n"/>
      <c r="L23" s="20">
        <f>IF(COUNTA(B23:E23)=0,"",IF(B23="","category not chosen",IF(NOT(ISNUMBER(D23)),"activity amount missing",IF(E23="","factor not chosen",IF(NOT(ISNUMBER(G23)),"factor not found or empty on Factors","ok")))))</f>
        <v/>
      </c>
      <c r="M23" s="10" t="n"/>
    </row>
    <row r="24">
      <c r="A24" s="18" t="n">
        <v>20</v>
      </c>
      <c r="B24" s="10" t="n"/>
      <c r="C24" s="10" t="n"/>
      <c r="D24" s="24" t="n"/>
      <c r="E24" s="10" t="n"/>
      <c r="F24" s="20">
        <f>IF(E24="","",IFERROR(INDEX(Factors!$C$5:$C$44,MATCH(E24,Factors!$B$5:$B$44,0))&amp;"",""))</f>
        <v/>
      </c>
      <c r="G24" s="25">
        <f>IF(E24="","",IFERROR(IF(ISNUMBER(INDEX(Factors!$D$5:$D$44,MATCH(E24,Factors!$B$5:$B$44,0))),INDEX(Factors!$D$5:$D$44,MATCH(E24,Factors!$B$5:$B$44,0)),""),""))</f>
        <v/>
      </c>
      <c r="H24" s="26">
        <f>IF(AND(ISNUMBER(D24),ISNUMBER(G24)),D24*G24/1000,"")</f>
        <v/>
      </c>
      <c r="I24" s="27" t="n"/>
      <c r="J24" s="10" t="n"/>
      <c r="K24" s="10" t="n"/>
      <c r="L24" s="20">
        <f>IF(COUNTA(B24:E24)=0,"",IF(B24="","category not chosen",IF(NOT(ISNUMBER(D24)),"activity amount missing",IF(E24="","factor not chosen",IF(NOT(ISNUMBER(G24)),"factor not found or empty on Factors","ok")))))</f>
        <v/>
      </c>
      <c r="M24" s="10" t="n"/>
    </row>
    <row r="25">
      <c r="A25" s="18" t="n">
        <v>21</v>
      </c>
      <c r="B25" s="10" t="n"/>
      <c r="C25" s="10" t="n"/>
      <c r="D25" s="24" t="n"/>
      <c r="E25" s="10" t="n"/>
      <c r="F25" s="20">
        <f>IF(E25="","",IFERROR(INDEX(Factors!$C$5:$C$44,MATCH(E25,Factors!$B$5:$B$44,0))&amp;"",""))</f>
        <v/>
      </c>
      <c r="G25" s="25">
        <f>IF(E25="","",IFERROR(IF(ISNUMBER(INDEX(Factors!$D$5:$D$44,MATCH(E25,Factors!$B$5:$B$44,0))),INDEX(Factors!$D$5:$D$44,MATCH(E25,Factors!$B$5:$B$44,0)),""),""))</f>
        <v/>
      </c>
      <c r="H25" s="26">
        <f>IF(AND(ISNUMBER(D25),ISNUMBER(G25)),D25*G25/1000,"")</f>
        <v/>
      </c>
      <c r="I25" s="27" t="n"/>
      <c r="J25" s="10" t="n"/>
      <c r="K25" s="10" t="n"/>
      <c r="L25" s="20">
        <f>IF(COUNTA(B25:E25)=0,"",IF(B25="","category not chosen",IF(NOT(ISNUMBER(D25)),"activity amount missing",IF(E25="","factor not chosen",IF(NOT(ISNUMBER(G25)),"factor not found or empty on Factors","ok")))))</f>
        <v/>
      </c>
      <c r="M25" s="10" t="n"/>
    </row>
    <row r="26">
      <c r="A26" s="18" t="n">
        <v>22</v>
      </c>
      <c r="B26" s="10" t="n"/>
      <c r="C26" s="10" t="n"/>
      <c r="D26" s="24" t="n"/>
      <c r="E26" s="10" t="n"/>
      <c r="F26" s="20">
        <f>IF(E26="","",IFERROR(INDEX(Factors!$C$5:$C$44,MATCH(E26,Factors!$B$5:$B$44,0))&amp;"",""))</f>
        <v/>
      </c>
      <c r="G26" s="25">
        <f>IF(E26="","",IFERROR(IF(ISNUMBER(INDEX(Factors!$D$5:$D$44,MATCH(E26,Factors!$B$5:$B$44,0))),INDEX(Factors!$D$5:$D$44,MATCH(E26,Factors!$B$5:$B$44,0)),""),""))</f>
        <v/>
      </c>
      <c r="H26" s="26">
        <f>IF(AND(ISNUMBER(D26),ISNUMBER(G26)),D26*G26/1000,"")</f>
        <v/>
      </c>
      <c r="I26" s="27" t="n"/>
      <c r="J26" s="10" t="n"/>
      <c r="K26" s="10" t="n"/>
      <c r="L26" s="20">
        <f>IF(COUNTA(B26:E26)=0,"",IF(B26="","category not chosen",IF(NOT(ISNUMBER(D26)),"activity amount missing",IF(E26="","factor not chosen",IF(NOT(ISNUMBER(G26)),"factor not found or empty on Factors","ok")))))</f>
        <v/>
      </c>
      <c r="M26" s="10" t="n"/>
    </row>
    <row r="27">
      <c r="A27" s="18" t="n">
        <v>23</v>
      </c>
      <c r="B27" s="10" t="n"/>
      <c r="C27" s="10" t="n"/>
      <c r="D27" s="24" t="n"/>
      <c r="E27" s="10" t="n"/>
      <c r="F27" s="20">
        <f>IF(E27="","",IFERROR(INDEX(Factors!$C$5:$C$44,MATCH(E27,Factors!$B$5:$B$44,0))&amp;"",""))</f>
        <v/>
      </c>
      <c r="G27" s="25">
        <f>IF(E27="","",IFERROR(IF(ISNUMBER(INDEX(Factors!$D$5:$D$44,MATCH(E27,Factors!$B$5:$B$44,0))),INDEX(Factors!$D$5:$D$44,MATCH(E27,Factors!$B$5:$B$44,0)),""),""))</f>
        <v/>
      </c>
      <c r="H27" s="26">
        <f>IF(AND(ISNUMBER(D27),ISNUMBER(G27)),D27*G27/1000,"")</f>
        <v/>
      </c>
      <c r="I27" s="27" t="n"/>
      <c r="J27" s="10" t="n"/>
      <c r="K27" s="10" t="n"/>
      <c r="L27" s="20">
        <f>IF(COUNTA(B27:E27)=0,"",IF(B27="","category not chosen",IF(NOT(ISNUMBER(D27)),"activity amount missing",IF(E27="","factor not chosen",IF(NOT(ISNUMBER(G27)),"factor not found or empty on Factors","ok")))))</f>
        <v/>
      </c>
      <c r="M27" s="10" t="n"/>
    </row>
    <row r="28">
      <c r="A28" s="18" t="n">
        <v>24</v>
      </c>
      <c r="B28" s="10" t="n"/>
      <c r="C28" s="10" t="n"/>
      <c r="D28" s="24" t="n"/>
      <c r="E28" s="10" t="n"/>
      <c r="F28" s="20">
        <f>IF(E28="","",IFERROR(INDEX(Factors!$C$5:$C$44,MATCH(E28,Factors!$B$5:$B$44,0))&amp;"",""))</f>
        <v/>
      </c>
      <c r="G28" s="25">
        <f>IF(E28="","",IFERROR(IF(ISNUMBER(INDEX(Factors!$D$5:$D$44,MATCH(E28,Factors!$B$5:$B$44,0))),INDEX(Factors!$D$5:$D$44,MATCH(E28,Factors!$B$5:$B$44,0)),""),""))</f>
        <v/>
      </c>
      <c r="H28" s="26">
        <f>IF(AND(ISNUMBER(D28),ISNUMBER(G28)),D28*G28/1000,"")</f>
        <v/>
      </c>
      <c r="I28" s="27" t="n"/>
      <c r="J28" s="10" t="n"/>
      <c r="K28" s="10" t="n"/>
      <c r="L28" s="20">
        <f>IF(COUNTA(B28:E28)=0,"",IF(B28="","category not chosen",IF(NOT(ISNUMBER(D28)),"activity amount missing",IF(E28="","factor not chosen",IF(NOT(ISNUMBER(G28)),"factor not found or empty on Factors","ok")))))</f>
        <v/>
      </c>
      <c r="M28" s="10" t="n"/>
    </row>
    <row r="29">
      <c r="A29" s="18" t="n">
        <v>25</v>
      </c>
      <c r="B29" s="10" t="n"/>
      <c r="C29" s="10" t="n"/>
      <c r="D29" s="24" t="n"/>
      <c r="E29" s="10" t="n"/>
      <c r="F29" s="20">
        <f>IF(E29="","",IFERROR(INDEX(Factors!$C$5:$C$44,MATCH(E29,Factors!$B$5:$B$44,0))&amp;"",""))</f>
        <v/>
      </c>
      <c r="G29" s="25">
        <f>IF(E29="","",IFERROR(IF(ISNUMBER(INDEX(Factors!$D$5:$D$44,MATCH(E29,Factors!$B$5:$B$44,0))),INDEX(Factors!$D$5:$D$44,MATCH(E29,Factors!$B$5:$B$44,0)),""),""))</f>
        <v/>
      </c>
      <c r="H29" s="26">
        <f>IF(AND(ISNUMBER(D29),ISNUMBER(G29)),D29*G29/1000,"")</f>
        <v/>
      </c>
      <c r="I29" s="27" t="n"/>
      <c r="J29" s="10" t="n"/>
      <c r="K29" s="10" t="n"/>
      <c r="L29" s="20">
        <f>IF(COUNTA(B29:E29)=0,"",IF(B29="","category not chosen",IF(NOT(ISNUMBER(D29)),"activity amount missing",IF(E29="","factor not chosen",IF(NOT(ISNUMBER(G29)),"factor not found or empty on Factors","ok")))))</f>
        <v/>
      </c>
      <c r="M29" s="10" t="n"/>
    </row>
    <row r="30">
      <c r="A30" s="18" t="n">
        <v>26</v>
      </c>
      <c r="B30" s="10" t="n"/>
      <c r="C30" s="10" t="n"/>
      <c r="D30" s="24" t="n"/>
      <c r="E30" s="10" t="n"/>
      <c r="F30" s="20">
        <f>IF(E30="","",IFERROR(INDEX(Factors!$C$5:$C$44,MATCH(E30,Factors!$B$5:$B$44,0))&amp;"",""))</f>
        <v/>
      </c>
      <c r="G30" s="25">
        <f>IF(E30="","",IFERROR(IF(ISNUMBER(INDEX(Factors!$D$5:$D$44,MATCH(E30,Factors!$B$5:$B$44,0))),INDEX(Factors!$D$5:$D$44,MATCH(E30,Factors!$B$5:$B$44,0)),""),""))</f>
        <v/>
      </c>
      <c r="H30" s="26">
        <f>IF(AND(ISNUMBER(D30),ISNUMBER(G30)),D30*G30/1000,"")</f>
        <v/>
      </c>
      <c r="I30" s="27" t="n"/>
      <c r="J30" s="10" t="n"/>
      <c r="K30" s="10" t="n"/>
      <c r="L30" s="20">
        <f>IF(COUNTA(B30:E30)=0,"",IF(B30="","category not chosen",IF(NOT(ISNUMBER(D30)),"activity amount missing",IF(E30="","factor not chosen",IF(NOT(ISNUMBER(G30)),"factor not found or empty on Factors","ok")))))</f>
        <v/>
      </c>
      <c r="M30" s="10" t="n"/>
    </row>
    <row r="31">
      <c r="A31" s="18" t="n">
        <v>27</v>
      </c>
      <c r="B31" s="10" t="n"/>
      <c r="C31" s="10" t="n"/>
      <c r="D31" s="24" t="n"/>
      <c r="E31" s="10" t="n"/>
      <c r="F31" s="20">
        <f>IF(E31="","",IFERROR(INDEX(Factors!$C$5:$C$44,MATCH(E31,Factors!$B$5:$B$44,0))&amp;"",""))</f>
        <v/>
      </c>
      <c r="G31" s="25">
        <f>IF(E31="","",IFERROR(IF(ISNUMBER(INDEX(Factors!$D$5:$D$44,MATCH(E31,Factors!$B$5:$B$44,0))),INDEX(Factors!$D$5:$D$44,MATCH(E31,Factors!$B$5:$B$44,0)),""),""))</f>
        <v/>
      </c>
      <c r="H31" s="26">
        <f>IF(AND(ISNUMBER(D31),ISNUMBER(G31)),D31*G31/1000,"")</f>
        <v/>
      </c>
      <c r="I31" s="27" t="n"/>
      <c r="J31" s="10" t="n"/>
      <c r="K31" s="10" t="n"/>
      <c r="L31" s="20">
        <f>IF(COUNTA(B31:E31)=0,"",IF(B31="","category not chosen",IF(NOT(ISNUMBER(D31)),"activity amount missing",IF(E31="","factor not chosen",IF(NOT(ISNUMBER(G31)),"factor not found or empty on Factors","ok")))))</f>
        <v/>
      </c>
      <c r="M31" s="10" t="n"/>
    </row>
    <row r="32">
      <c r="A32" s="18" t="n">
        <v>28</v>
      </c>
      <c r="B32" s="10" t="n"/>
      <c r="C32" s="10" t="n"/>
      <c r="D32" s="24" t="n"/>
      <c r="E32" s="10" t="n"/>
      <c r="F32" s="20">
        <f>IF(E32="","",IFERROR(INDEX(Factors!$C$5:$C$44,MATCH(E32,Factors!$B$5:$B$44,0))&amp;"",""))</f>
        <v/>
      </c>
      <c r="G32" s="25">
        <f>IF(E32="","",IFERROR(IF(ISNUMBER(INDEX(Factors!$D$5:$D$44,MATCH(E32,Factors!$B$5:$B$44,0))),INDEX(Factors!$D$5:$D$44,MATCH(E32,Factors!$B$5:$B$44,0)),""),""))</f>
        <v/>
      </c>
      <c r="H32" s="26">
        <f>IF(AND(ISNUMBER(D32),ISNUMBER(G32)),D32*G32/1000,"")</f>
        <v/>
      </c>
      <c r="I32" s="27" t="n"/>
      <c r="J32" s="10" t="n"/>
      <c r="K32" s="10" t="n"/>
      <c r="L32" s="20">
        <f>IF(COUNTA(B32:E32)=0,"",IF(B32="","category not chosen",IF(NOT(ISNUMBER(D32)),"activity amount missing",IF(E32="","factor not chosen",IF(NOT(ISNUMBER(G32)),"factor not found or empty on Factors","ok")))))</f>
        <v/>
      </c>
      <c r="M32" s="10" t="n"/>
    </row>
    <row r="33">
      <c r="A33" s="18" t="n">
        <v>29</v>
      </c>
      <c r="B33" s="10" t="n"/>
      <c r="C33" s="10" t="n"/>
      <c r="D33" s="24" t="n"/>
      <c r="E33" s="10" t="n"/>
      <c r="F33" s="20">
        <f>IF(E33="","",IFERROR(INDEX(Factors!$C$5:$C$44,MATCH(E33,Factors!$B$5:$B$44,0))&amp;"",""))</f>
        <v/>
      </c>
      <c r="G33" s="25">
        <f>IF(E33="","",IFERROR(IF(ISNUMBER(INDEX(Factors!$D$5:$D$44,MATCH(E33,Factors!$B$5:$B$44,0))),INDEX(Factors!$D$5:$D$44,MATCH(E33,Factors!$B$5:$B$44,0)),""),""))</f>
        <v/>
      </c>
      <c r="H33" s="26">
        <f>IF(AND(ISNUMBER(D33),ISNUMBER(G33)),D33*G33/1000,"")</f>
        <v/>
      </c>
      <c r="I33" s="27" t="n"/>
      <c r="J33" s="10" t="n"/>
      <c r="K33" s="10" t="n"/>
      <c r="L33" s="20">
        <f>IF(COUNTA(B33:E33)=0,"",IF(B33="","category not chosen",IF(NOT(ISNUMBER(D33)),"activity amount missing",IF(E33="","factor not chosen",IF(NOT(ISNUMBER(G33)),"factor not found or empty on Factors","ok")))))</f>
        <v/>
      </c>
      <c r="M33" s="10" t="n"/>
    </row>
    <row r="34">
      <c r="A34" s="18" t="n">
        <v>30</v>
      </c>
      <c r="B34" s="10" t="n"/>
      <c r="C34" s="10" t="n"/>
      <c r="D34" s="24" t="n"/>
      <c r="E34" s="10" t="n"/>
      <c r="F34" s="20">
        <f>IF(E34="","",IFERROR(INDEX(Factors!$C$5:$C$44,MATCH(E34,Factors!$B$5:$B$44,0))&amp;"",""))</f>
        <v/>
      </c>
      <c r="G34" s="25">
        <f>IF(E34="","",IFERROR(IF(ISNUMBER(INDEX(Factors!$D$5:$D$44,MATCH(E34,Factors!$B$5:$B$44,0))),INDEX(Factors!$D$5:$D$44,MATCH(E34,Factors!$B$5:$B$44,0)),""),""))</f>
        <v/>
      </c>
      <c r="H34" s="26">
        <f>IF(AND(ISNUMBER(D34),ISNUMBER(G34)),D34*G34/1000,"")</f>
        <v/>
      </c>
      <c r="I34" s="27" t="n"/>
      <c r="J34" s="10" t="n"/>
      <c r="K34" s="10" t="n"/>
      <c r="L34" s="20">
        <f>IF(COUNTA(B34:E34)=0,"",IF(B34="","category not chosen",IF(NOT(ISNUMBER(D34)),"activity amount missing",IF(E34="","factor not chosen",IF(NOT(ISNUMBER(G34)),"factor not found or empty on Factors","ok")))))</f>
        <v/>
      </c>
      <c r="M34" s="10" t="n"/>
    </row>
    <row r="35">
      <c r="A35" s="18" t="n">
        <v>31</v>
      </c>
      <c r="B35" s="10" t="n"/>
      <c r="C35" s="10" t="n"/>
      <c r="D35" s="24" t="n"/>
      <c r="E35" s="10" t="n"/>
      <c r="F35" s="20">
        <f>IF(E35="","",IFERROR(INDEX(Factors!$C$5:$C$44,MATCH(E35,Factors!$B$5:$B$44,0))&amp;"",""))</f>
        <v/>
      </c>
      <c r="G35" s="25">
        <f>IF(E35="","",IFERROR(IF(ISNUMBER(INDEX(Factors!$D$5:$D$44,MATCH(E35,Factors!$B$5:$B$44,0))),INDEX(Factors!$D$5:$D$44,MATCH(E35,Factors!$B$5:$B$44,0)),""),""))</f>
        <v/>
      </c>
      <c r="H35" s="26">
        <f>IF(AND(ISNUMBER(D35),ISNUMBER(G35)),D35*G35/1000,"")</f>
        <v/>
      </c>
      <c r="I35" s="27" t="n"/>
      <c r="J35" s="10" t="n"/>
      <c r="K35" s="10" t="n"/>
      <c r="L35" s="20">
        <f>IF(COUNTA(B35:E35)=0,"",IF(B35="","category not chosen",IF(NOT(ISNUMBER(D35)),"activity amount missing",IF(E35="","factor not chosen",IF(NOT(ISNUMBER(G35)),"factor not found or empty on Factors","ok")))))</f>
        <v/>
      </c>
      <c r="M35" s="10" t="n"/>
    </row>
    <row r="36">
      <c r="A36" s="18" t="n">
        <v>32</v>
      </c>
      <c r="B36" s="10" t="n"/>
      <c r="C36" s="10" t="n"/>
      <c r="D36" s="24" t="n"/>
      <c r="E36" s="10" t="n"/>
      <c r="F36" s="20">
        <f>IF(E36="","",IFERROR(INDEX(Factors!$C$5:$C$44,MATCH(E36,Factors!$B$5:$B$44,0))&amp;"",""))</f>
        <v/>
      </c>
      <c r="G36" s="25">
        <f>IF(E36="","",IFERROR(IF(ISNUMBER(INDEX(Factors!$D$5:$D$44,MATCH(E36,Factors!$B$5:$B$44,0))),INDEX(Factors!$D$5:$D$44,MATCH(E36,Factors!$B$5:$B$44,0)),""),""))</f>
        <v/>
      </c>
      <c r="H36" s="26">
        <f>IF(AND(ISNUMBER(D36),ISNUMBER(G36)),D36*G36/1000,"")</f>
        <v/>
      </c>
      <c r="I36" s="27" t="n"/>
      <c r="J36" s="10" t="n"/>
      <c r="K36" s="10" t="n"/>
      <c r="L36" s="20">
        <f>IF(COUNTA(B36:E36)=0,"",IF(B36="","category not chosen",IF(NOT(ISNUMBER(D36)),"activity amount missing",IF(E36="","factor not chosen",IF(NOT(ISNUMBER(G36)),"factor not found or empty on Factors","ok")))))</f>
        <v/>
      </c>
      <c r="M36" s="10" t="n"/>
    </row>
    <row r="37">
      <c r="A37" s="18" t="n">
        <v>33</v>
      </c>
      <c r="B37" s="10" t="n"/>
      <c r="C37" s="10" t="n"/>
      <c r="D37" s="24" t="n"/>
      <c r="E37" s="10" t="n"/>
      <c r="F37" s="20">
        <f>IF(E37="","",IFERROR(INDEX(Factors!$C$5:$C$44,MATCH(E37,Factors!$B$5:$B$44,0))&amp;"",""))</f>
        <v/>
      </c>
      <c r="G37" s="25">
        <f>IF(E37="","",IFERROR(IF(ISNUMBER(INDEX(Factors!$D$5:$D$44,MATCH(E37,Factors!$B$5:$B$44,0))),INDEX(Factors!$D$5:$D$44,MATCH(E37,Factors!$B$5:$B$44,0)),""),""))</f>
        <v/>
      </c>
      <c r="H37" s="26">
        <f>IF(AND(ISNUMBER(D37),ISNUMBER(G37)),D37*G37/1000,"")</f>
        <v/>
      </c>
      <c r="I37" s="27" t="n"/>
      <c r="J37" s="10" t="n"/>
      <c r="K37" s="10" t="n"/>
      <c r="L37" s="20">
        <f>IF(COUNTA(B37:E37)=0,"",IF(B37="","category not chosen",IF(NOT(ISNUMBER(D37)),"activity amount missing",IF(E37="","factor not chosen",IF(NOT(ISNUMBER(G37)),"factor not found or empty on Factors","ok")))))</f>
        <v/>
      </c>
      <c r="M37" s="10" t="n"/>
    </row>
    <row r="38">
      <c r="A38" s="18" t="n">
        <v>34</v>
      </c>
      <c r="B38" s="10" t="n"/>
      <c r="C38" s="10" t="n"/>
      <c r="D38" s="24" t="n"/>
      <c r="E38" s="10" t="n"/>
      <c r="F38" s="20">
        <f>IF(E38="","",IFERROR(INDEX(Factors!$C$5:$C$44,MATCH(E38,Factors!$B$5:$B$44,0))&amp;"",""))</f>
        <v/>
      </c>
      <c r="G38" s="25">
        <f>IF(E38="","",IFERROR(IF(ISNUMBER(INDEX(Factors!$D$5:$D$44,MATCH(E38,Factors!$B$5:$B$44,0))),INDEX(Factors!$D$5:$D$44,MATCH(E38,Factors!$B$5:$B$44,0)),""),""))</f>
        <v/>
      </c>
      <c r="H38" s="26">
        <f>IF(AND(ISNUMBER(D38),ISNUMBER(G38)),D38*G38/1000,"")</f>
        <v/>
      </c>
      <c r="I38" s="27" t="n"/>
      <c r="J38" s="10" t="n"/>
      <c r="K38" s="10" t="n"/>
      <c r="L38" s="20">
        <f>IF(COUNTA(B38:E38)=0,"",IF(B38="","category not chosen",IF(NOT(ISNUMBER(D38)),"activity amount missing",IF(E38="","factor not chosen",IF(NOT(ISNUMBER(G38)),"factor not found or empty on Factors","ok")))))</f>
        <v/>
      </c>
      <c r="M38" s="10" t="n"/>
    </row>
    <row r="39">
      <c r="A39" s="18" t="n">
        <v>35</v>
      </c>
      <c r="B39" s="10" t="n"/>
      <c r="C39" s="10" t="n"/>
      <c r="D39" s="24" t="n"/>
      <c r="E39" s="10" t="n"/>
      <c r="F39" s="20">
        <f>IF(E39="","",IFERROR(INDEX(Factors!$C$5:$C$44,MATCH(E39,Factors!$B$5:$B$44,0))&amp;"",""))</f>
        <v/>
      </c>
      <c r="G39" s="25">
        <f>IF(E39="","",IFERROR(IF(ISNUMBER(INDEX(Factors!$D$5:$D$44,MATCH(E39,Factors!$B$5:$B$44,0))),INDEX(Factors!$D$5:$D$44,MATCH(E39,Factors!$B$5:$B$44,0)),""),""))</f>
        <v/>
      </c>
      <c r="H39" s="26">
        <f>IF(AND(ISNUMBER(D39),ISNUMBER(G39)),D39*G39/1000,"")</f>
        <v/>
      </c>
      <c r="I39" s="27" t="n"/>
      <c r="J39" s="10" t="n"/>
      <c r="K39" s="10" t="n"/>
      <c r="L39" s="20">
        <f>IF(COUNTA(B39:E39)=0,"",IF(B39="","category not chosen",IF(NOT(ISNUMBER(D39)),"activity amount missing",IF(E39="","factor not chosen",IF(NOT(ISNUMBER(G39)),"factor not found or empty on Factors","ok")))))</f>
        <v/>
      </c>
      <c r="M39" s="10" t="n"/>
    </row>
    <row r="40">
      <c r="A40" s="18" t="n">
        <v>36</v>
      </c>
      <c r="B40" s="10" t="n"/>
      <c r="C40" s="10" t="n"/>
      <c r="D40" s="24" t="n"/>
      <c r="E40" s="10" t="n"/>
      <c r="F40" s="20">
        <f>IF(E40="","",IFERROR(INDEX(Factors!$C$5:$C$44,MATCH(E40,Factors!$B$5:$B$44,0))&amp;"",""))</f>
        <v/>
      </c>
      <c r="G40" s="25">
        <f>IF(E40="","",IFERROR(IF(ISNUMBER(INDEX(Factors!$D$5:$D$44,MATCH(E40,Factors!$B$5:$B$44,0))),INDEX(Factors!$D$5:$D$44,MATCH(E40,Factors!$B$5:$B$44,0)),""),""))</f>
        <v/>
      </c>
      <c r="H40" s="26">
        <f>IF(AND(ISNUMBER(D40),ISNUMBER(G40)),D40*G40/1000,"")</f>
        <v/>
      </c>
      <c r="I40" s="27" t="n"/>
      <c r="J40" s="10" t="n"/>
      <c r="K40" s="10" t="n"/>
      <c r="L40" s="20">
        <f>IF(COUNTA(B40:E40)=0,"",IF(B40="","category not chosen",IF(NOT(ISNUMBER(D40)),"activity amount missing",IF(E40="","factor not chosen",IF(NOT(ISNUMBER(G40)),"factor not found or empty on Factors","ok")))))</f>
        <v/>
      </c>
      <c r="M40" s="10" t="n"/>
    </row>
    <row r="41">
      <c r="A41" s="18" t="n">
        <v>37</v>
      </c>
      <c r="B41" s="10" t="n"/>
      <c r="C41" s="10" t="n"/>
      <c r="D41" s="24" t="n"/>
      <c r="E41" s="10" t="n"/>
      <c r="F41" s="20">
        <f>IF(E41="","",IFERROR(INDEX(Factors!$C$5:$C$44,MATCH(E41,Factors!$B$5:$B$44,0))&amp;"",""))</f>
        <v/>
      </c>
      <c r="G41" s="25">
        <f>IF(E41="","",IFERROR(IF(ISNUMBER(INDEX(Factors!$D$5:$D$44,MATCH(E41,Factors!$B$5:$B$44,0))),INDEX(Factors!$D$5:$D$44,MATCH(E41,Factors!$B$5:$B$44,0)),""),""))</f>
        <v/>
      </c>
      <c r="H41" s="26">
        <f>IF(AND(ISNUMBER(D41),ISNUMBER(G41)),D41*G41/1000,"")</f>
        <v/>
      </c>
      <c r="I41" s="27" t="n"/>
      <c r="J41" s="10" t="n"/>
      <c r="K41" s="10" t="n"/>
      <c r="L41" s="20">
        <f>IF(COUNTA(B41:E41)=0,"",IF(B41="","category not chosen",IF(NOT(ISNUMBER(D41)),"activity amount missing",IF(E41="","factor not chosen",IF(NOT(ISNUMBER(G41)),"factor not found or empty on Factors","ok")))))</f>
        <v/>
      </c>
      <c r="M41" s="10" t="n"/>
    </row>
    <row r="42">
      <c r="A42" s="18" t="n">
        <v>38</v>
      </c>
      <c r="B42" s="10" t="n"/>
      <c r="C42" s="10" t="n"/>
      <c r="D42" s="24" t="n"/>
      <c r="E42" s="10" t="n"/>
      <c r="F42" s="20">
        <f>IF(E42="","",IFERROR(INDEX(Factors!$C$5:$C$44,MATCH(E42,Factors!$B$5:$B$44,0))&amp;"",""))</f>
        <v/>
      </c>
      <c r="G42" s="25">
        <f>IF(E42="","",IFERROR(IF(ISNUMBER(INDEX(Factors!$D$5:$D$44,MATCH(E42,Factors!$B$5:$B$44,0))),INDEX(Factors!$D$5:$D$44,MATCH(E42,Factors!$B$5:$B$44,0)),""),""))</f>
        <v/>
      </c>
      <c r="H42" s="26">
        <f>IF(AND(ISNUMBER(D42),ISNUMBER(G42)),D42*G42/1000,"")</f>
        <v/>
      </c>
      <c r="I42" s="27" t="n"/>
      <c r="J42" s="10" t="n"/>
      <c r="K42" s="10" t="n"/>
      <c r="L42" s="20">
        <f>IF(COUNTA(B42:E42)=0,"",IF(B42="","category not chosen",IF(NOT(ISNUMBER(D42)),"activity amount missing",IF(E42="","factor not chosen",IF(NOT(ISNUMBER(G42)),"factor not found or empty on Factors","ok")))))</f>
        <v/>
      </c>
      <c r="M42" s="10" t="n"/>
    </row>
    <row r="43">
      <c r="A43" s="18" t="n">
        <v>39</v>
      </c>
      <c r="B43" s="10" t="n"/>
      <c r="C43" s="10" t="n"/>
      <c r="D43" s="24" t="n"/>
      <c r="E43" s="10" t="n"/>
      <c r="F43" s="20">
        <f>IF(E43="","",IFERROR(INDEX(Factors!$C$5:$C$44,MATCH(E43,Factors!$B$5:$B$44,0))&amp;"",""))</f>
        <v/>
      </c>
      <c r="G43" s="25">
        <f>IF(E43="","",IFERROR(IF(ISNUMBER(INDEX(Factors!$D$5:$D$44,MATCH(E43,Factors!$B$5:$B$44,0))),INDEX(Factors!$D$5:$D$44,MATCH(E43,Factors!$B$5:$B$44,0)),""),""))</f>
        <v/>
      </c>
      <c r="H43" s="26">
        <f>IF(AND(ISNUMBER(D43),ISNUMBER(G43)),D43*G43/1000,"")</f>
        <v/>
      </c>
      <c r="I43" s="27" t="n"/>
      <c r="J43" s="10" t="n"/>
      <c r="K43" s="10" t="n"/>
      <c r="L43" s="20">
        <f>IF(COUNTA(B43:E43)=0,"",IF(B43="","category not chosen",IF(NOT(ISNUMBER(D43)),"activity amount missing",IF(E43="","factor not chosen",IF(NOT(ISNUMBER(G43)),"factor not found or empty on Factors","ok")))))</f>
        <v/>
      </c>
      <c r="M43" s="10" t="n"/>
    </row>
    <row r="44">
      <c r="A44" s="18" t="n">
        <v>40</v>
      </c>
      <c r="B44" s="10" t="n"/>
      <c r="C44" s="10" t="n"/>
      <c r="D44" s="24" t="n"/>
      <c r="E44" s="10" t="n"/>
      <c r="F44" s="20">
        <f>IF(E44="","",IFERROR(INDEX(Factors!$C$5:$C$44,MATCH(E44,Factors!$B$5:$B$44,0))&amp;"",""))</f>
        <v/>
      </c>
      <c r="G44" s="25">
        <f>IF(E44="","",IFERROR(IF(ISNUMBER(INDEX(Factors!$D$5:$D$44,MATCH(E44,Factors!$B$5:$B$44,0))),INDEX(Factors!$D$5:$D$44,MATCH(E44,Factors!$B$5:$B$44,0)),""),""))</f>
        <v/>
      </c>
      <c r="H44" s="26">
        <f>IF(AND(ISNUMBER(D44),ISNUMBER(G44)),D44*G44/1000,"")</f>
        <v/>
      </c>
      <c r="I44" s="27" t="n"/>
      <c r="J44" s="10" t="n"/>
      <c r="K44" s="10" t="n"/>
      <c r="L44" s="20">
        <f>IF(COUNTA(B44:E44)=0,"",IF(B44="","category not chosen",IF(NOT(ISNUMBER(D44)),"activity amount missing",IF(E44="","factor not chosen",IF(NOT(ISNUMBER(G44)),"factor not found or empty on Factors","ok")))))</f>
        <v/>
      </c>
      <c r="M44" s="10" t="n"/>
    </row>
    <row r="45">
      <c r="A45" s="18" t="n">
        <v>41</v>
      </c>
      <c r="B45" s="10" t="n"/>
      <c r="C45" s="10" t="n"/>
      <c r="D45" s="24" t="n"/>
      <c r="E45" s="10" t="n"/>
      <c r="F45" s="20">
        <f>IF(E45="","",IFERROR(INDEX(Factors!$C$5:$C$44,MATCH(E45,Factors!$B$5:$B$44,0))&amp;"",""))</f>
        <v/>
      </c>
      <c r="G45" s="25">
        <f>IF(E45="","",IFERROR(IF(ISNUMBER(INDEX(Factors!$D$5:$D$44,MATCH(E45,Factors!$B$5:$B$44,0))),INDEX(Factors!$D$5:$D$44,MATCH(E45,Factors!$B$5:$B$44,0)),""),""))</f>
        <v/>
      </c>
      <c r="H45" s="26">
        <f>IF(AND(ISNUMBER(D45),ISNUMBER(G45)),D45*G45/1000,"")</f>
        <v/>
      </c>
      <c r="I45" s="27" t="n"/>
      <c r="J45" s="10" t="n"/>
      <c r="K45" s="10" t="n"/>
      <c r="L45" s="20">
        <f>IF(COUNTA(B45:E45)=0,"",IF(B45="","category not chosen",IF(NOT(ISNUMBER(D45)),"activity amount missing",IF(E45="","factor not chosen",IF(NOT(ISNUMBER(G45)),"factor not found or empty on Factors","ok")))))</f>
        <v/>
      </c>
      <c r="M45" s="10" t="n"/>
    </row>
    <row r="46">
      <c r="A46" s="18" t="n">
        <v>42</v>
      </c>
      <c r="B46" s="10" t="n"/>
      <c r="C46" s="10" t="n"/>
      <c r="D46" s="24" t="n"/>
      <c r="E46" s="10" t="n"/>
      <c r="F46" s="20">
        <f>IF(E46="","",IFERROR(INDEX(Factors!$C$5:$C$44,MATCH(E46,Factors!$B$5:$B$44,0))&amp;"",""))</f>
        <v/>
      </c>
      <c r="G46" s="25">
        <f>IF(E46="","",IFERROR(IF(ISNUMBER(INDEX(Factors!$D$5:$D$44,MATCH(E46,Factors!$B$5:$B$44,0))),INDEX(Factors!$D$5:$D$44,MATCH(E46,Factors!$B$5:$B$44,0)),""),""))</f>
        <v/>
      </c>
      <c r="H46" s="26">
        <f>IF(AND(ISNUMBER(D46),ISNUMBER(G46)),D46*G46/1000,"")</f>
        <v/>
      </c>
      <c r="I46" s="27" t="n"/>
      <c r="J46" s="10" t="n"/>
      <c r="K46" s="10" t="n"/>
      <c r="L46" s="20">
        <f>IF(COUNTA(B46:E46)=0,"",IF(B46="","category not chosen",IF(NOT(ISNUMBER(D46)),"activity amount missing",IF(E46="","factor not chosen",IF(NOT(ISNUMBER(G46)),"factor not found or empty on Factors","ok")))))</f>
        <v/>
      </c>
      <c r="M46" s="10" t="n"/>
    </row>
    <row r="47">
      <c r="A47" s="18" t="n">
        <v>43</v>
      </c>
      <c r="B47" s="10" t="n"/>
      <c r="C47" s="10" t="n"/>
      <c r="D47" s="24" t="n"/>
      <c r="E47" s="10" t="n"/>
      <c r="F47" s="20">
        <f>IF(E47="","",IFERROR(INDEX(Factors!$C$5:$C$44,MATCH(E47,Factors!$B$5:$B$44,0))&amp;"",""))</f>
        <v/>
      </c>
      <c r="G47" s="25">
        <f>IF(E47="","",IFERROR(IF(ISNUMBER(INDEX(Factors!$D$5:$D$44,MATCH(E47,Factors!$B$5:$B$44,0))),INDEX(Factors!$D$5:$D$44,MATCH(E47,Factors!$B$5:$B$44,0)),""),""))</f>
        <v/>
      </c>
      <c r="H47" s="26">
        <f>IF(AND(ISNUMBER(D47),ISNUMBER(G47)),D47*G47/1000,"")</f>
        <v/>
      </c>
      <c r="I47" s="27" t="n"/>
      <c r="J47" s="10" t="n"/>
      <c r="K47" s="10" t="n"/>
      <c r="L47" s="20">
        <f>IF(COUNTA(B47:E47)=0,"",IF(B47="","category not chosen",IF(NOT(ISNUMBER(D47)),"activity amount missing",IF(E47="","factor not chosen",IF(NOT(ISNUMBER(G47)),"factor not found or empty on Factors","ok")))))</f>
        <v/>
      </c>
      <c r="M47" s="10" t="n"/>
    </row>
    <row r="48">
      <c r="A48" s="18" t="n">
        <v>44</v>
      </c>
      <c r="B48" s="10" t="n"/>
      <c r="C48" s="10" t="n"/>
      <c r="D48" s="24" t="n"/>
      <c r="E48" s="10" t="n"/>
      <c r="F48" s="20">
        <f>IF(E48="","",IFERROR(INDEX(Factors!$C$5:$C$44,MATCH(E48,Factors!$B$5:$B$44,0))&amp;"",""))</f>
        <v/>
      </c>
      <c r="G48" s="25">
        <f>IF(E48="","",IFERROR(IF(ISNUMBER(INDEX(Factors!$D$5:$D$44,MATCH(E48,Factors!$B$5:$B$44,0))),INDEX(Factors!$D$5:$D$44,MATCH(E48,Factors!$B$5:$B$44,0)),""),""))</f>
        <v/>
      </c>
      <c r="H48" s="26">
        <f>IF(AND(ISNUMBER(D48),ISNUMBER(G48)),D48*G48/1000,"")</f>
        <v/>
      </c>
      <c r="I48" s="27" t="n"/>
      <c r="J48" s="10" t="n"/>
      <c r="K48" s="10" t="n"/>
      <c r="L48" s="20">
        <f>IF(COUNTA(B48:E48)=0,"",IF(B48="","category not chosen",IF(NOT(ISNUMBER(D48)),"activity amount missing",IF(E48="","factor not chosen",IF(NOT(ISNUMBER(G48)),"factor not found or empty on Factors","ok")))))</f>
        <v/>
      </c>
      <c r="M48" s="10" t="n"/>
    </row>
    <row r="49">
      <c r="A49" s="18" t="n">
        <v>45</v>
      </c>
      <c r="B49" s="10" t="n"/>
      <c r="C49" s="10" t="n"/>
      <c r="D49" s="24" t="n"/>
      <c r="E49" s="10" t="n"/>
      <c r="F49" s="20">
        <f>IF(E49="","",IFERROR(INDEX(Factors!$C$5:$C$44,MATCH(E49,Factors!$B$5:$B$44,0))&amp;"",""))</f>
        <v/>
      </c>
      <c r="G49" s="25">
        <f>IF(E49="","",IFERROR(IF(ISNUMBER(INDEX(Factors!$D$5:$D$44,MATCH(E49,Factors!$B$5:$B$44,0))),INDEX(Factors!$D$5:$D$44,MATCH(E49,Factors!$B$5:$B$44,0)),""),""))</f>
        <v/>
      </c>
      <c r="H49" s="26">
        <f>IF(AND(ISNUMBER(D49),ISNUMBER(G49)),D49*G49/1000,"")</f>
        <v/>
      </c>
      <c r="I49" s="27" t="n"/>
      <c r="J49" s="10" t="n"/>
      <c r="K49" s="10" t="n"/>
      <c r="L49" s="20">
        <f>IF(COUNTA(B49:E49)=0,"",IF(B49="","category not chosen",IF(NOT(ISNUMBER(D49)),"activity amount missing",IF(E49="","factor not chosen",IF(NOT(ISNUMBER(G49)),"factor not found or empty on Factors","ok")))))</f>
        <v/>
      </c>
      <c r="M49" s="10" t="n"/>
    </row>
    <row r="50">
      <c r="A50" s="18" t="n">
        <v>46</v>
      </c>
      <c r="B50" s="10" t="n"/>
      <c r="C50" s="10" t="n"/>
      <c r="D50" s="24" t="n"/>
      <c r="E50" s="10" t="n"/>
      <c r="F50" s="20">
        <f>IF(E50="","",IFERROR(INDEX(Factors!$C$5:$C$44,MATCH(E50,Factors!$B$5:$B$44,0))&amp;"",""))</f>
        <v/>
      </c>
      <c r="G50" s="25">
        <f>IF(E50="","",IFERROR(IF(ISNUMBER(INDEX(Factors!$D$5:$D$44,MATCH(E50,Factors!$B$5:$B$44,0))),INDEX(Factors!$D$5:$D$44,MATCH(E50,Factors!$B$5:$B$44,0)),""),""))</f>
        <v/>
      </c>
      <c r="H50" s="26">
        <f>IF(AND(ISNUMBER(D50),ISNUMBER(G50)),D50*G50/1000,"")</f>
        <v/>
      </c>
      <c r="I50" s="27" t="n"/>
      <c r="J50" s="10" t="n"/>
      <c r="K50" s="10" t="n"/>
      <c r="L50" s="20">
        <f>IF(COUNTA(B50:E50)=0,"",IF(B50="","category not chosen",IF(NOT(ISNUMBER(D50)),"activity amount missing",IF(E50="","factor not chosen",IF(NOT(ISNUMBER(G50)),"factor not found or empty on Factors","ok")))))</f>
        <v/>
      </c>
      <c r="M50" s="10" t="n"/>
    </row>
    <row r="51">
      <c r="A51" s="18" t="n">
        <v>47</v>
      </c>
      <c r="B51" s="10" t="n"/>
      <c r="C51" s="10" t="n"/>
      <c r="D51" s="24" t="n"/>
      <c r="E51" s="10" t="n"/>
      <c r="F51" s="20">
        <f>IF(E51="","",IFERROR(INDEX(Factors!$C$5:$C$44,MATCH(E51,Factors!$B$5:$B$44,0))&amp;"",""))</f>
        <v/>
      </c>
      <c r="G51" s="25">
        <f>IF(E51="","",IFERROR(IF(ISNUMBER(INDEX(Factors!$D$5:$D$44,MATCH(E51,Factors!$B$5:$B$44,0))),INDEX(Factors!$D$5:$D$44,MATCH(E51,Factors!$B$5:$B$44,0)),""),""))</f>
        <v/>
      </c>
      <c r="H51" s="26">
        <f>IF(AND(ISNUMBER(D51),ISNUMBER(G51)),D51*G51/1000,"")</f>
        <v/>
      </c>
      <c r="I51" s="27" t="n"/>
      <c r="J51" s="10" t="n"/>
      <c r="K51" s="10" t="n"/>
      <c r="L51" s="20">
        <f>IF(COUNTA(B51:E51)=0,"",IF(B51="","category not chosen",IF(NOT(ISNUMBER(D51)),"activity amount missing",IF(E51="","factor not chosen",IF(NOT(ISNUMBER(G51)),"factor not found or empty on Factors","ok")))))</f>
        <v/>
      </c>
      <c r="M51" s="10" t="n"/>
    </row>
    <row r="52">
      <c r="A52" s="18" t="n">
        <v>48</v>
      </c>
      <c r="B52" s="10" t="n"/>
      <c r="C52" s="10" t="n"/>
      <c r="D52" s="24" t="n"/>
      <c r="E52" s="10" t="n"/>
      <c r="F52" s="20">
        <f>IF(E52="","",IFERROR(INDEX(Factors!$C$5:$C$44,MATCH(E52,Factors!$B$5:$B$44,0))&amp;"",""))</f>
        <v/>
      </c>
      <c r="G52" s="25">
        <f>IF(E52="","",IFERROR(IF(ISNUMBER(INDEX(Factors!$D$5:$D$44,MATCH(E52,Factors!$B$5:$B$44,0))),INDEX(Factors!$D$5:$D$44,MATCH(E52,Factors!$B$5:$B$44,0)),""),""))</f>
        <v/>
      </c>
      <c r="H52" s="26">
        <f>IF(AND(ISNUMBER(D52),ISNUMBER(G52)),D52*G52/1000,"")</f>
        <v/>
      </c>
      <c r="I52" s="27" t="n"/>
      <c r="J52" s="10" t="n"/>
      <c r="K52" s="10" t="n"/>
      <c r="L52" s="20">
        <f>IF(COUNTA(B52:E52)=0,"",IF(B52="","category not chosen",IF(NOT(ISNUMBER(D52)),"activity amount missing",IF(E52="","factor not chosen",IF(NOT(ISNUMBER(G52)),"factor not found or empty on Factors","ok")))))</f>
        <v/>
      </c>
      <c r="M52" s="10" t="n"/>
    </row>
    <row r="53">
      <c r="A53" s="18" t="n">
        <v>49</v>
      </c>
      <c r="B53" s="10" t="n"/>
      <c r="C53" s="10" t="n"/>
      <c r="D53" s="24" t="n"/>
      <c r="E53" s="10" t="n"/>
      <c r="F53" s="20">
        <f>IF(E53="","",IFERROR(INDEX(Factors!$C$5:$C$44,MATCH(E53,Factors!$B$5:$B$44,0))&amp;"",""))</f>
        <v/>
      </c>
      <c r="G53" s="25">
        <f>IF(E53="","",IFERROR(IF(ISNUMBER(INDEX(Factors!$D$5:$D$44,MATCH(E53,Factors!$B$5:$B$44,0))),INDEX(Factors!$D$5:$D$44,MATCH(E53,Factors!$B$5:$B$44,0)),""),""))</f>
        <v/>
      </c>
      <c r="H53" s="26">
        <f>IF(AND(ISNUMBER(D53),ISNUMBER(G53)),D53*G53/1000,"")</f>
        <v/>
      </c>
      <c r="I53" s="27" t="n"/>
      <c r="J53" s="10" t="n"/>
      <c r="K53" s="10" t="n"/>
      <c r="L53" s="20">
        <f>IF(COUNTA(B53:E53)=0,"",IF(B53="","category not chosen",IF(NOT(ISNUMBER(D53)),"activity amount missing",IF(E53="","factor not chosen",IF(NOT(ISNUMBER(G53)),"factor not found or empty on Factors","ok")))))</f>
        <v/>
      </c>
      <c r="M53" s="10" t="n"/>
    </row>
    <row r="54">
      <c r="A54" s="18" t="n">
        <v>50</v>
      </c>
      <c r="B54" s="10" t="n"/>
      <c r="C54" s="10" t="n"/>
      <c r="D54" s="24" t="n"/>
      <c r="E54" s="10" t="n"/>
      <c r="F54" s="20">
        <f>IF(E54="","",IFERROR(INDEX(Factors!$C$5:$C$44,MATCH(E54,Factors!$B$5:$B$44,0))&amp;"",""))</f>
        <v/>
      </c>
      <c r="G54" s="25">
        <f>IF(E54="","",IFERROR(IF(ISNUMBER(INDEX(Factors!$D$5:$D$44,MATCH(E54,Factors!$B$5:$B$44,0))),INDEX(Factors!$D$5:$D$44,MATCH(E54,Factors!$B$5:$B$44,0)),""),""))</f>
        <v/>
      </c>
      <c r="H54" s="26">
        <f>IF(AND(ISNUMBER(D54),ISNUMBER(G54)),D54*G54/1000,"")</f>
        <v/>
      </c>
      <c r="I54" s="27" t="n"/>
      <c r="J54" s="10" t="n"/>
      <c r="K54" s="10" t="n"/>
      <c r="L54" s="20">
        <f>IF(COUNTA(B54:E54)=0,"",IF(B54="","category not chosen",IF(NOT(ISNUMBER(D54)),"activity amount missing",IF(E54="","factor not chosen",IF(NOT(ISNUMBER(G54)),"factor not found or empty on Factors","ok")))))</f>
        <v/>
      </c>
      <c r="M54" s="10" t="n"/>
    </row>
  </sheetData>
  <dataValidations count="6">
    <dataValidation sqref="B5:B54" showDropDown="0" showInputMessage="0" showErrorMessage="1" allowBlank="1" errorTitle="Choose from the list" error="Pick one of the listed values." type="list">
      <formula1>Lists!$F$3:$F$17</formula1>
    </dataValidation>
    <dataValidation sqref="E5:E54" showDropDown="0" showInputMessage="0" showErrorMessage="1" allowBlank="1" errorTitle="Choose from the list" error="Pick one of the listed values." type="list">
      <formula1>Factors!$B$5:$B$44</formula1>
    </dataValidation>
    <dataValidation sqref="J5:J54" showDropDown="0" showInputMessage="0" showErrorMessage="1" allowBlank="1" errorTitle="Choose from the list" error="Pick one of the listed values." type="list">
      <formula1>Lists!$I$3:$I$6</formula1>
    </dataValidation>
    <dataValidation sqref="K5:K54" showDropDown="0" showInputMessage="0" showErrorMessage="1" allowBlank="1" errorTitle="Choose from the list" error="Pick one of the listed values." type="list">
      <formula1>Lists!$J$3:$J$7</formula1>
    </dataValidation>
    <dataValidation sqref="D5:D54" showDropDown="0" showInputMessage="0" showErrorMessage="1" allowBlank="1" errorTitle="Number needed" error="Enter a number (no units or text)." type="decimal" operator="between">
      <formula1>-1000000000000</formula1>
      <formula2>1000000000000</formula2>
    </dataValidation>
    <dataValidation sqref="I5:I54" showDropDown="0" showInputMessage="0" showErrorMessage="1" allowBlank="1" errorTitle="Number needed" error="Enter a number (no units or text)." type="decimal" operator="between">
      <formula1>-1000000000000</formula1>
      <formula2>1000000000000</formula2>
    </dataValidation>
  </dataValidation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L1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46" customWidth="1" min="2" max="2"/>
    <col width="13" customWidth="1" min="3" max="3"/>
    <col width="15" customWidth="1" min="4" max="4"/>
    <col width="24" customWidth="1" min="5" max="5"/>
    <col width="40" customWidth="1" min="6" max="6"/>
    <col width="30" customWidth="1" min="7" max="7"/>
    <col width="15" customWidth="1" min="8" max="8"/>
    <col width="18" customWidth="1" min="9" max="9"/>
    <col width="15" customWidth="1" min="10" max="10"/>
    <col width="14" customWidth="1" min="11" max="11"/>
    <col width="34" customWidth="1" min="12" max="12"/>
  </cols>
  <sheetData>
    <row r="1">
      <c r="A1" s="7" t="inlineStr">
        <is>
          <t>Scope 3 categories: relevance, justification and totals</t>
        </is>
      </c>
    </row>
    <row r="2">
      <c r="A2" s="8" t="inlineStr">
        <is>
          <t>Names are those of Table 5.3 of the GHG Protocol Scope 3 Standard. Assess every category. A category you exclude needs a justification in the Reason column.</t>
        </is>
      </c>
      <c r="J2" s="12" t="inlineStr">
        <is>
          <t>Total tCO2e</t>
        </is>
      </c>
      <c r="K2" s="12" t="inlineStr">
        <is>
          <t>Biogenic CO2 (t)</t>
        </is>
      </c>
      <c r="L2" s="12" t="inlineStr">
        <is>
          <t>Categories to review</t>
        </is>
      </c>
    </row>
    <row r="3">
      <c r="J3" s="22">
        <f>SUM(J5:J19)</f>
        <v/>
      </c>
      <c r="K3" s="22">
        <f>SUM(K5:K19)</f>
        <v/>
      </c>
      <c r="L3" s="23">
        <f>SUMPRODUCT((L5:L19&lt;&gt;"")*(L5:L19&lt;&gt;"ok"))</f>
        <v/>
      </c>
    </row>
    <row r="4" ht="62" customHeight="1">
      <c r="A4" s="17" t="inlineStr">
        <is>
          <t>No.</t>
        </is>
      </c>
      <c r="B4" s="17" t="inlineStr">
        <is>
          <t>Category</t>
        </is>
      </c>
      <c r="C4" s="17" t="inlineStr">
        <is>
          <t>Upstream or downstream</t>
        </is>
      </c>
      <c r="D4" s="17" t="inlineStr">
        <is>
          <t>Relevant?</t>
        </is>
      </c>
      <c r="E4" s="17" t="inlineStr">
        <is>
          <t>Relevance criterion</t>
        </is>
      </c>
      <c r="F4" s="17" t="inlineStr">
        <is>
          <t>Reason (why relevant, or the justification for excluding it)</t>
        </is>
      </c>
      <c r="G4" s="17" t="inlineStr">
        <is>
          <t>Main data basis</t>
        </is>
      </c>
      <c r="H4" s="17" t="inlineStr">
        <is>
          <t>Data quality (overall)</t>
        </is>
      </c>
      <c r="I4" s="17" t="inlineStr">
        <is>
          <t>Share of this category's emissions from supplier or partner data</t>
        </is>
      </c>
      <c r="J4" s="17" t="inlineStr">
        <is>
          <t>Emissions (tCO2e)</t>
        </is>
      </c>
      <c r="K4" s="17" t="inlineStr">
        <is>
          <t>Biogenic CO2 (t)</t>
        </is>
      </c>
      <c r="L4" s="17" t="inlineStr">
        <is>
          <t>Status</t>
        </is>
      </c>
    </row>
    <row r="5" ht="28" customHeight="1">
      <c r="A5" s="18" t="n">
        <v>1</v>
      </c>
      <c r="B5" s="31" t="inlineStr">
        <is>
          <t>1. Purchased goods and services</t>
        </is>
      </c>
      <c r="C5" s="32" t="inlineStr">
        <is>
          <t>Upstream</t>
        </is>
      </c>
      <c r="D5" s="10" t="n"/>
      <c r="E5" s="10" t="n"/>
      <c r="F5" s="10" t="n"/>
      <c r="G5" s="10" t="n"/>
      <c r="H5" s="10" t="n"/>
      <c r="I5" s="33" t="n"/>
      <c r="J5" s="26">
        <f>SUMIF('Scope 3 lines'!$B$5:$B$54,B5,'Scope 3 lines'!$H$5:$H$54)</f>
        <v/>
      </c>
      <c r="K5" s="26">
        <f>SUMIF('Scope 3 lines'!$B$5:$B$54,B5,'Scope 3 lines'!$I$5:$I$54)</f>
        <v/>
      </c>
      <c r="L5" s="20">
        <f>IF(OR(D5="",D5="Not yet assessed"),"not assessed",IF(AND(D5="Yes",J5=0),"relevant: no emissions entered yet",IF(AND(D5="No",J5&gt;0),"marked not relevant but emissions entered",IF(AND(D5="No",F5=""),"exclusion needs a justification","ok"))))</f>
        <v/>
      </c>
    </row>
    <row r="6" ht="28" customHeight="1">
      <c r="A6" s="18" t="n">
        <v>2</v>
      </c>
      <c r="B6" s="31" t="inlineStr">
        <is>
          <t>2. Capital goods</t>
        </is>
      </c>
      <c r="C6" s="32" t="inlineStr">
        <is>
          <t>Upstream</t>
        </is>
      </c>
      <c r="D6" s="10" t="n"/>
      <c r="E6" s="10" t="n"/>
      <c r="F6" s="10" t="n"/>
      <c r="G6" s="10" t="n"/>
      <c r="H6" s="10" t="n"/>
      <c r="I6" s="33" t="n"/>
      <c r="J6" s="26">
        <f>SUMIF('Scope 3 lines'!$B$5:$B$54,B6,'Scope 3 lines'!$H$5:$H$54)</f>
        <v/>
      </c>
      <c r="K6" s="26">
        <f>SUMIF('Scope 3 lines'!$B$5:$B$54,B6,'Scope 3 lines'!$I$5:$I$54)</f>
        <v/>
      </c>
      <c r="L6" s="20">
        <f>IF(OR(D6="",D6="Not yet assessed"),"not assessed",IF(AND(D6="Yes",J6=0),"relevant: no emissions entered yet",IF(AND(D6="No",J6&gt;0),"marked not relevant but emissions entered",IF(AND(D6="No",F6=""),"exclusion needs a justification","ok"))))</f>
        <v/>
      </c>
    </row>
    <row r="7" ht="28" customHeight="1">
      <c r="A7" s="18" t="n">
        <v>3</v>
      </c>
      <c r="B7" s="31" t="inlineStr">
        <is>
          <t>3. Fuel- and energy-related activities (not included in scope 1 or scope 2)</t>
        </is>
      </c>
      <c r="C7" s="32" t="inlineStr">
        <is>
          <t>Upstream</t>
        </is>
      </c>
      <c r="D7" s="10" t="n"/>
      <c r="E7" s="10" t="n"/>
      <c r="F7" s="10" t="n"/>
      <c r="G7" s="10" t="n"/>
      <c r="H7" s="10" t="n"/>
      <c r="I7" s="33" t="n"/>
      <c r="J7" s="26">
        <f>SUMIF('Scope 3 lines'!$B$5:$B$54,B7,'Scope 3 lines'!$H$5:$H$54)</f>
        <v/>
      </c>
      <c r="K7" s="26">
        <f>SUMIF('Scope 3 lines'!$B$5:$B$54,B7,'Scope 3 lines'!$I$5:$I$54)</f>
        <v/>
      </c>
      <c r="L7" s="20">
        <f>IF(OR(D7="",D7="Not yet assessed"),"not assessed",IF(AND(D7="Yes",J7=0),"relevant: no emissions entered yet",IF(AND(D7="No",J7&gt;0),"marked not relevant but emissions entered",IF(AND(D7="No",F7=""),"exclusion needs a justification","ok"))))</f>
        <v/>
      </c>
    </row>
    <row r="8" ht="28" customHeight="1">
      <c r="A8" s="18" t="n">
        <v>4</v>
      </c>
      <c r="B8" s="31" t="inlineStr">
        <is>
          <t>4. Upstream transportation and distribution</t>
        </is>
      </c>
      <c r="C8" s="32" t="inlineStr">
        <is>
          <t>Upstream</t>
        </is>
      </c>
      <c r="D8" s="10" t="n"/>
      <c r="E8" s="10" t="n"/>
      <c r="F8" s="10" t="n"/>
      <c r="G8" s="10" t="n"/>
      <c r="H8" s="10" t="n"/>
      <c r="I8" s="33" t="n"/>
      <c r="J8" s="26">
        <f>SUMIF('Scope 3 lines'!$B$5:$B$54,B8,'Scope 3 lines'!$H$5:$H$54)</f>
        <v/>
      </c>
      <c r="K8" s="26">
        <f>SUMIF('Scope 3 lines'!$B$5:$B$54,B8,'Scope 3 lines'!$I$5:$I$54)</f>
        <v/>
      </c>
      <c r="L8" s="20">
        <f>IF(OR(D8="",D8="Not yet assessed"),"not assessed",IF(AND(D8="Yes",J8=0),"relevant: no emissions entered yet",IF(AND(D8="No",J8&gt;0),"marked not relevant but emissions entered",IF(AND(D8="No",F8=""),"exclusion needs a justification","ok"))))</f>
        <v/>
      </c>
    </row>
    <row r="9" ht="28" customHeight="1">
      <c r="A9" s="18" t="n">
        <v>5</v>
      </c>
      <c r="B9" s="31" t="inlineStr">
        <is>
          <t>5. Waste generated in operations</t>
        </is>
      </c>
      <c r="C9" s="32" t="inlineStr">
        <is>
          <t>Upstream</t>
        </is>
      </c>
      <c r="D9" s="10" t="n"/>
      <c r="E9" s="10" t="n"/>
      <c r="F9" s="10" t="n"/>
      <c r="G9" s="10" t="n"/>
      <c r="H9" s="10" t="n"/>
      <c r="I9" s="33" t="n"/>
      <c r="J9" s="26">
        <f>SUMIF('Scope 3 lines'!$B$5:$B$54,B9,'Scope 3 lines'!$H$5:$H$54)</f>
        <v/>
      </c>
      <c r="K9" s="26">
        <f>SUMIF('Scope 3 lines'!$B$5:$B$54,B9,'Scope 3 lines'!$I$5:$I$54)</f>
        <v/>
      </c>
      <c r="L9" s="20">
        <f>IF(OR(D9="",D9="Not yet assessed"),"not assessed",IF(AND(D9="Yes",J9=0),"relevant: no emissions entered yet",IF(AND(D9="No",J9&gt;0),"marked not relevant but emissions entered",IF(AND(D9="No",F9=""),"exclusion needs a justification","ok"))))</f>
        <v/>
      </c>
    </row>
    <row r="10" ht="28" customHeight="1">
      <c r="A10" s="18" t="n">
        <v>6</v>
      </c>
      <c r="B10" s="31" t="inlineStr">
        <is>
          <t>6. Business travel</t>
        </is>
      </c>
      <c r="C10" s="32" t="inlineStr">
        <is>
          <t>Upstream</t>
        </is>
      </c>
      <c r="D10" s="10" t="n"/>
      <c r="E10" s="10" t="n"/>
      <c r="F10" s="10" t="n"/>
      <c r="G10" s="10" t="n"/>
      <c r="H10" s="10" t="n"/>
      <c r="I10" s="33" t="n"/>
      <c r="J10" s="26">
        <f>SUMIF('Scope 3 lines'!$B$5:$B$54,B10,'Scope 3 lines'!$H$5:$H$54)</f>
        <v/>
      </c>
      <c r="K10" s="26">
        <f>SUMIF('Scope 3 lines'!$B$5:$B$54,B10,'Scope 3 lines'!$I$5:$I$54)</f>
        <v/>
      </c>
      <c r="L10" s="20">
        <f>IF(OR(D10="",D10="Not yet assessed"),"not assessed",IF(AND(D10="Yes",J10=0),"relevant: no emissions entered yet",IF(AND(D10="No",J10&gt;0),"marked not relevant but emissions entered",IF(AND(D10="No",F10=""),"exclusion needs a justification","ok"))))</f>
        <v/>
      </c>
    </row>
    <row r="11" ht="28" customHeight="1">
      <c r="A11" s="18" t="n">
        <v>7</v>
      </c>
      <c r="B11" s="31" t="inlineStr">
        <is>
          <t>7. Employee commuting</t>
        </is>
      </c>
      <c r="C11" s="32" t="inlineStr">
        <is>
          <t>Upstream</t>
        </is>
      </c>
      <c r="D11" s="10" t="n"/>
      <c r="E11" s="10" t="n"/>
      <c r="F11" s="10" t="n"/>
      <c r="G11" s="10" t="n"/>
      <c r="H11" s="10" t="n"/>
      <c r="I11" s="33" t="n"/>
      <c r="J11" s="26">
        <f>SUMIF('Scope 3 lines'!$B$5:$B$54,B11,'Scope 3 lines'!$H$5:$H$54)</f>
        <v/>
      </c>
      <c r="K11" s="26">
        <f>SUMIF('Scope 3 lines'!$B$5:$B$54,B11,'Scope 3 lines'!$I$5:$I$54)</f>
        <v/>
      </c>
      <c r="L11" s="20">
        <f>IF(OR(D11="",D11="Not yet assessed"),"not assessed",IF(AND(D11="Yes",J11=0),"relevant: no emissions entered yet",IF(AND(D11="No",J11&gt;0),"marked not relevant but emissions entered",IF(AND(D11="No",F11=""),"exclusion needs a justification","ok"))))</f>
        <v/>
      </c>
    </row>
    <row r="12" ht="28" customHeight="1">
      <c r="A12" s="18" t="n">
        <v>8</v>
      </c>
      <c r="B12" s="31" t="inlineStr">
        <is>
          <t>8. Upstream leased assets</t>
        </is>
      </c>
      <c r="C12" s="32" t="inlineStr">
        <is>
          <t>Upstream</t>
        </is>
      </c>
      <c r="D12" s="10" t="n"/>
      <c r="E12" s="10" t="n"/>
      <c r="F12" s="10" t="n"/>
      <c r="G12" s="10" t="n"/>
      <c r="H12" s="10" t="n"/>
      <c r="I12" s="33" t="n"/>
      <c r="J12" s="26">
        <f>SUMIF('Scope 3 lines'!$B$5:$B$54,B12,'Scope 3 lines'!$H$5:$H$54)</f>
        <v/>
      </c>
      <c r="K12" s="26">
        <f>SUMIF('Scope 3 lines'!$B$5:$B$54,B12,'Scope 3 lines'!$I$5:$I$54)</f>
        <v/>
      </c>
      <c r="L12" s="20">
        <f>IF(OR(D12="",D12="Not yet assessed"),"not assessed",IF(AND(D12="Yes",J12=0),"relevant: no emissions entered yet",IF(AND(D12="No",J12&gt;0),"marked not relevant but emissions entered",IF(AND(D12="No",F12=""),"exclusion needs a justification","ok"))))</f>
        <v/>
      </c>
    </row>
    <row r="13" ht="28" customHeight="1">
      <c r="A13" s="18" t="n">
        <v>9</v>
      </c>
      <c r="B13" s="31" t="inlineStr">
        <is>
          <t>9. Downstream transportation and distribution</t>
        </is>
      </c>
      <c r="C13" s="32" t="inlineStr">
        <is>
          <t>Downstream</t>
        </is>
      </c>
      <c r="D13" s="10" t="n"/>
      <c r="E13" s="10" t="n"/>
      <c r="F13" s="10" t="n"/>
      <c r="G13" s="10" t="n"/>
      <c r="H13" s="10" t="n"/>
      <c r="I13" s="33" t="n"/>
      <c r="J13" s="26">
        <f>SUMIF('Scope 3 lines'!$B$5:$B$54,B13,'Scope 3 lines'!$H$5:$H$54)</f>
        <v/>
      </c>
      <c r="K13" s="26">
        <f>SUMIF('Scope 3 lines'!$B$5:$B$54,B13,'Scope 3 lines'!$I$5:$I$54)</f>
        <v/>
      </c>
      <c r="L13" s="20">
        <f>IF(OR(D13="",D13="Not yet assessed"),"not assessed",IF(AND(D13="Yes",J13=0),"relevant: no emissions entered yet",IF(AND(D13="No",J13&gt;0),"marked not relevant but emissions entered",IF(AND(D13="No",F13=""),"exclusion needs a justification","ok"))))</f>
        <v/>
      </c>
    </row>
    <row r="14" ht="28" customHeight="1">
      <c r="A14" s="18" t="n">
        <v>10</v>
      </c>
      <c r="B14" s="31" t="inlineStr">
        <is>
          <t>10. Processing of sold products</t>
        </is>
      </c>
      <c r="C14" s="32" t="inlineStr">
        <is>
          <t>Downstream</t>
        </is>
      </c>
      <c r="D14" s="10" t="n"/>
      <c r="E14" s="10" t="n"/>
      <c r="F14" s="10" t="n"/>
      <c r="G14" s="10" t="n"/>
      <c r="H14" s="10" t="n"/>
      <c r="I14" s="33" t="n"/>
      <c r="J14" s="26">
        <f>SUMIF('Scope 3 lines'!$B$5:$B$54,B14,'Scope 3 lines'!$H$5:$H$54)</f>
        <v/>
      </c>
      <c r="K14" s="26">
        <f>SUMIF('Scope 3 lines'!$B$5:$B$54,B14,'Scope 3 lines'!$I$5:$I$54)</f>
        <v/>
      </c>
      <c r="L14" s="20">
        <f>IF(OR(D14="",D14="Not yet assessed"),"not assessed",IF(AND(D14="Yes",J14=0),"relevant: no emissions entered yet",IF(AND(D14="No",J14&gt;0),"marked not relevant but emissions entered",IF(AND(D14="No",F14=""),"exclusion needs a justification","ok"))))</f>
        <v/>
      </c>
    </row>
    <row r="15" ht="28" customHeight="1">
      <c r="A15" s="18" t="n">
        <v>11</v>
      </c>
      <c r="B15" s="31" t="inlineStr">
        <is>
          <t>11. Use of sold products</t>
        </is>
      </c>
      <c r="C15" s="32" t="inlineStr">
        <is>
          <t>Downstream</t>
        </is>
      </c>
      <c r="D15" s="10" t="n"/>
      <c r="E15" s="10" t="n"/>
      <c r="F15" s="10" t="n"/>
      <c r="G15" s="10" t="n"/>
      <c r="H15" s="10" t="n"/>
      <c r="I15" s="33" t="n"/>
      <c r="J15" s="26">
        <f>SUMIF('Scope 3 lines'!$B$5:$B$54,B15,'Scope 3 lines'!$H$5:$H$54)</f>
        <v/>
      </c>
      <c r="K15" s="26">
        <f>SUMIF('Scope 3 lines'!$B$5:$B$54,B15,'Scope 3 lines'!$I$5:$I$54)</f>
        <v/>
      </c>
      <c r="L15" s="20">
        <f>IF(OR(D15="",D15="Not yet assessed"),"not assessed",IF(AND(D15="Yes",J15=0),"relevant: no emissions entered yet",IF(AND(D15="No",J15&gt;0),"marked not relevant but emissions entered",IF(AND(D15="No",F15=""),"exclusion needs a justification","ok"))))</f>
        <v/>
      </c>
    </row>
    <row r="16" ht="28" customHeight="1">
      <c r="A16" s="18" t="n">
        <v>12</v>
      </c>
      <c r="B16" s="31" t="inlineStr">
        <is>
          <t>12. End-of-life treatment of sold products</t>
        </is>
      </c>
      <c r="C16" s="32" t="inlineStr">
        <is>
          <t>Downstream</t>
        </is>
      </c>
      <c r="D16" s="10" t="n"/>
      <c r="E16" s="10" t="n"/>
      <c r="F16" s="10" t="n"/>
      <c r="G16" s="10" t="n"/>
      <c r="H16" s="10" t="n"/>
      <c r="I16" s="33" t="n"/>
      <c r="J16" s="26">
        <f>SUMIF('Scope 3 lines'!$B$5:$B$54,B16,'Scope 3 lines'!$H$5:$H$54)</f>
        <v/>
      </c>
      <c r="K16" s="26">
        <f>SUMIF('Scope 3 lines'!$B$5:$B$54,B16,'Scope 3 lines'!$I$5:$I$54)</f>
        <v/>
      </c>
      <c r="L16" s="20">
        <f>IF(OR(D16="",D16="Not yet assessed"),"not assessed",IF(AND(D16="Yes",J16=0),"relevant: no emissions entered yet",IF(AND(D16="No",J16&gt;0),"marked not relevant but emissions entered",IF(AND(D16="No",F16=""),"exclusion needs a justification","ok"))))</f>
        <v/>
      </c>
    </row>
    <row r="17" ht="28" customHeight="1">
      <c r="A17" s="18" t="n">
        <v>13</v>
      </c>
      <c r="B17" s="31" t="inlineStr">
        <is>
          <t>13. Downstream leased assets</t>
        </is>
      </c>
      <c r="C17" s="32" t="inlineStr">
        <is>
          <t>Downstream</t>
        </is>
      </c>
      <c r="D17" s="10" t="n"/>
      <c r="E17" s="10" t="n"/>
      <c r="F17" s="10" t="n"/>
      <c r="G17" s="10" t="n"/>
      <c r="H17" s="10" t="n"/>
      <c r="I17" s="33" t="n"/>
      <c r="J17" s="26">
        <f>SUMIF('Scope 3 lines'!$B$5:$B$54,B17,'Scope 3 lines'!$H$5:$H$54)</f>
        <v/>
      </c>
      <c r="K17" s="26">
        <f>SUMIF('Scope 3 lines'!$B$5:$B$54,B17,'Scope 3 lines'!$I$5:$I$54)</f>
        <v/>
      </c>
      <c r="L17" s="20">
        <f>IF(OR(D17="",D17="Not yet assessed"),"not assessed",IF(AND(D17="Yes",J17=0),"relevant: no emissions entered yet",IF(AND(D17="No",J17&gt;0),"marked not relevant but emissions entered",IF(AND(D17="No",F17=""),"exclusion needs a justification","ok"))))</f>
        <v/>
      </c>
    </row>
    <row r="18" ht="28" customHeight="1">
      <c r="A18" s="18" t="n">
        <v>14</v>
      </c>
      <c r="B18" s="31" t="inlineStr">
        <is>
          <t>14. Franchises</t>
        </is>
      </c>
      <c r="C18" s="32" t="inlineStr">
        <is>
          <t>Downstream</t>
        </is>
      </c>
      <c r="D18" s="10" t="n"/>
      <c r="E18" s="10" t="n"/>
      <c r="F18" s="10" t="n"/>
      <c r="G18" s="10" t="n"/>
      <c r="H18" s="10" t="n"/>
      <c r="I18" s="33" t="n"/>
      <c r="J18" s="26">
        <f>SUMIF('Scope 3 lines'!$B$5:$B$54,B18,'Scope 3 lines'!$H$5:$H$54)</f>
        <v/>
      </c>
      <c r="K18" s="26">
        <f>SUMIF('Scope 3 lines'!$B$5:$B$54,B18,'Scope 3 lines'!$I$5:$I$54)</f>
        <v/>
      </c>
      <c r="L18" s="20">
        <f>IF(OR(D18="",D18="Not yet assessed"),"not assessed",IF(AND(D18="Yes",J18=0),"relevant: no emissions entered yet",IF(AND(D18="No",J18&gt;0),"marked not relevant but emissions entered",IF(AND(D18="No",F18=""),"exclusion needs a justification","ok"))))</f>
        <v/>
      </c>
    </row>
    <row r="19" ht="28" customHeight="1">
      <c r="A19" s="18" t="n">
        <v>15</v>
      </c>
      <c r="B19" s="31" t="inlineStr">
        <is>
          <t>15. Investments</t>
        </is>
      </c>
      <c r="C19" s="32" t="inlineStr">
        <is>
          <t>Downstream</t>
        </is>
      </c>
      <c r="D19" s="10" t="n"/>
      <c r="E19" s="10" t="n"/>
      <c r="F19" s="10" t="n"/>
      <c r="G19" s="10" t="n"/>
      <c r="H19" s="10" t="n"/>
      <c r="I19" s="33" t="n"/>
      <c r="J19" s="26">
        <f>SUMIF('Scope 3 lines'!$B$5:$B$54,B19,'Scope 3 lines'!$H$5:$H$54)</f>
        <v/>
      </c>
      <c r="K19" s="26">
        <f>SUMIF('Scope 3 lines'!$B$5:$B$54,B19,'Scope 3 lines'!$I$5:$I$54)</f>
        <v/>
      </c>
      <c r="L19" s="20">
        <f>IF(OR(D19="",D19="Not yet assessed"),"not assessed",IF(AND(D19="Yes",J19=0),"relevant: no emissions entered yet",IF(AND(D19="No",J19&gt;0),"marked not relevant but emissions entered",IF(AND(D19="No",F19=""),"exclusion needs a justification","ok"))))</f>
        <v/>
      </c>
    </row>
  </sheetData>
  <dataValidations count="5">
    <dataValidation sqref="D5:D19" showDropDown="0" showInputMessage="0" showErrorMessage="1" allowBlank="1" errorTitle="Choose from the list" error="Pick one of the listed values." type="list">
      <formula1>Lists!$G$3:$G$5</formula1>
    </dataValidation>
    <dataValidation sqref="E5:E19" showDropDown="0" showInputMessage="0" showErrorMessage="1" allowBlank="1" errorTitle="Choose from the list" error="Pick one of the listed values." type="list">
      <formula1>Lists!$H$3:$H$10</formula1>
    </dataValidation>
    <dataValidation sqref="G5:G19" showDropDown="0" showInputMessage="0" showErrorMessage="1" allowBlank="1" errorTitle="Choose from the list" error="Pick one of the listed values." type="list">
      <formula1>Lists!$I$3:$I$6</formula1>
    </dataValidation>
    <dataValidation sqref="H5:H19" showDropDown="0" showInputMessage="0" showErrorMessage="1" allowBlank="1" errorTitle="Choose from the list" error="Pick one of the listed values." type="list">
      <formula1>Lists!$J$3:$J$7</formula1>
    </dataValidation>
    <dataValidation sqref="I5:I19" showDropDown="0" showInputMessage="0" showErrorMessage="1" allowBlank="1" errorTitle="Share needed" error="Enter a share between 0% and 100%." type="decimal" operator="between">
      <formula1>0</formula1>
      <formula2>1</formula2>
    </dataValidation>
  </dataValidation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D71"/>
  <sheetViews>
    <sheetView workbookViewId="0">
      <pane ySplit="3" topLeftCell="A4" activePane="bottomLeft" state="frozen"/>
      <selection pane="bottomLeft" activeCell="A1" sqref="A1"/>
    </sheetView>
  </sheetViews>
  <sheetFormatPr baseColWidth="8" defaultRowHeight="15"/>
  <cols>
    <col width="58" customWidth="1" min="1" max="1"/>
    <col width="22" customWidth="1" min="2" max="2"/>
    <col width="22" customWidth="1" min="3" max="3"/>
    <col width="56" customWidth="1" min="4" max="4"/>
  </cols>
  <sheetData>
    <row r="1">
      <c r="A1" s="7" t="inlineStr">
        <is>
          <t>Summary</t>
        </is>
      </c>
    </row>
    <row r="2">
      <c r="A2" s="8" t="inlineStr">
        <is>
          <t>Everything here is a formula. Read the checks at the bottom before you use a number: a row flagged on a sheet is not in the totals.</t>
        </is>
      </c>
    </row>
    <row r="4">
      <c r="A4" s="12" t="inlineStr">
        <is>
          <t>Reporting information (from Setup)</t>
        </is>
      </c>
      <c r="B4" s="13" t="n"/>
      <c r="C4" s="13" t="n"/>
      <c r="D4" s="13" t="n"/>
    </row>
    <row r="5">
      <c r="A5" s="32" t="inlineStr">
        <is>
          <t>Entity</t>
        </is>
      </c>
      <c r="B5" s="34">
        <f>IF(Setup!B3="","(not entered)",Setup!B3)</f>
        <v/>
      </c>
    </row>
    <row r="6">
      <c r="A6" s="32" t="inlineStr">
        <is>
          <t>Period start</t>
        </is>
      </c>
      <c r="B6" s="35">
        <f>IF(Setup!B4="","(not entered)",Setup!B4)</f>
        <v/>
      </c>
    </row>
    <row r="7">
      <c r="A7" s="32" t="inlineStr">
        <is>
          <t>Period end</t>
        </is>
      </c>
      <c r="B7" s="35">
        <f>IF(Setup!B5="","(not entered)",Setup!B5)</f>
        <v/>
      </c>
    </row>
    <row r="8">
      <c r="A8" s="32" t="inlineStr">
        <is>
          <t>Boundary approach</t>
        </is>
      </c>
      <c r="B8" s="34">
        <f>IF(Setup!B6="","(not entered)",Setup!B6)</f>
        <v/>
      </c>
    </row>
    <row r="9">
      <c r="A9" s="32" t="inlineStr">
        <is>
          <t>GWP set</t>
        </is>
      </c>
      <c r="B9" s="34">
        <f>IF(Setup!B8="","(not entered)",Setup!B8)</f>
        <v/>
      </c>
    </row>
    <row r="10">
      <c r="A10" s="32" t="inlineStr">
        <is>
          <t>Base year</t>
        </is>
      </c>
      <c r="B10" s="34">
        <f>IF(Setup!B10="","(not entered)",Setup!B10)</f>
        <v/>
      </c>
    </row>
    <row r="12" ht="20" customHeight="1">
      <c r="A12" s="17" t="inlineStr">
        <is>
          <t>Result</t>
        </is>
      </c>
      <c r="B12" s="17" t="inlineStr">
        <is>
          <t>tCO2e</t>
        </is>
      </c>
      <c r="C12" s="17" t="inlineStr"/>
      <c r="D12" s="17" t="inlineStr">
        <is>
          <t>Note</t>
        </is>
      </c>
    </row>
    <row r="13">
      <c r="A13" s="9" t="inlineStr">
        <is>
          <t>Scope 1</t>
        </is>
      </c>
      <c r="B13" s="22">
        <f>'Scope 1'!I3</f>
        <v/>
      </c>
      <c r="D13" s="36" t="inlineStr">
        <is>
          <t>Direct emissions.</t>
        </is>
      </c>
    </row>
    <row r="14">
      <c r="A14" s="9" t="inlineStr">
        <is>
          <t>Scope 2, location-based</t>
        </is>
      </c>
      <c r="B14" s="22">
        <f>'Scope 2'!I3</f>
        <v/>
      </c>
      <c r="D14" s="36" t="inlineStr">
        <is>
          <t>Grid-average factors.</t>
        </is>
      </c>
    </row>
    <row r="15">
      <c r="A15" s="9" t="inlineStr">
        <is>
          <t>Scope 2, market-based</t>
        </is>
      </c>
      <c r="B15" s="22">
        <f>'Scope 2'!N3</f>
        <v/>
      </c>
      <c r="D15" s="36" t="inlineStr">
        <is>
          <t>Contractual and supplier factors; rows without market data use the location-based figure.</t>
        </is>
      </c>
    </row>
    <row r="16">
      <c r="A16" s="9" t="inlineStr">
        <is>
          <t>Scope 3 (all lines)</t>
        </is>
      </c>
      <c r="B16" s="22">
        <f>'Scope 3 lines'!H3</f>
        <v/>
      </c>
      <c r="D16" s="36" t="inlineStr">
        <is>
          <t>Meaningful only when every relevant category is entered (see checks).</t>
        </is>
      </c>
    </row>
    <row r="17">
      <c r="A17" s="32" t="inlineStr">
        <is>
          <t>Scope 1 + Scope 2 location-based</t>
        </is>
      </c>
      <c r="B17" s="22">
        <f>B13+B14</f>
        <v/>
      </c>
      <c r="D17" s="36" t="inlineStr">
        <is>
          <t>Scope 2 results are never added together.</t>
        </is>
      </c>
    </row>
    <row r="18">
      <c r="A18" s="32" t="inlineStr">
        <is>
          <t>Scope 1 + Scope 2 market-based</t>
        </is>
      </c>
      <c r="B18" s="22">
        <f>B13+B15</f>
        <v/>
      </c>
      <c r="D18" s="36" t="inlineStr"/>
    </row>
    <row r="19">
      <c r="A19" s="32" t="inlineStr">
        <is>
          <t>Scope 1 + 2 location-based + Scope 3</t>
        </is>
      </c>
      <c r="B19" s="22">
        <f>B17+B16</f>
        <v/>
      </c>
      <c r="D19" s="36" t="inlineStr">
        <is>
          <t>Scope 3 is reported separately by category in a public report.</t>
        </is>
      </c>
    </row>
    <row r="20">
      <c r="A20" s="32" t="inlineStr">
        <is>
          <t>Scope 1 + 2 market-based + Scope 3</t>
        </is>
      </c>
      <c r="B20" s="22">
        <f>B18+B16</f>
        <v/>
      </c>
      <c r="D20" s="36" t="inlineStr"/>
    </row>
    <row r="22" ht="20" customHeight="1">
      <c r="A22" s="17" t="inlineStr">
        <is>
          <t>Intensity (tCO2e per denominator unit)</t>
        </is>
      </c>
      <c r="B22" s="17" t="inlineStr">
        <is>
          <t>Denominator 1</t>
        </is>
      </c>
      <c r="C22" s="17" t="inlineStr">
        <is>
          <t>Denominator 2</t>
        </is>
      </c>
      <c r="D22" s="17" t="inlineStr">
        <is>
          <t>Note</t>
        </is>
      </c>
    </row>
    <row r="23">
      <c r="A23" s="32" t="inlineStr">
        <is>
          <t>Denominator (from Setup)</t>
        </is>
      </c>
      <c r="B23" s="20">
        <f>IF(Setup!B16="","(not entered)",Setup!B16&amp;" ("&amp;Setup!B17&amp;")")</f>
        <v/>
      </c>
      <c r="C23" s="20">
        <f>IF(Setup!B19="","(not entered)",Setup!B19&amp;" ("&amp;Setup!B20&amp;")")</f>
        <v/>
      </c>
      <c r="D23" s="36" t="inlineStr">
        <is>
          <t>Both denominators are numbers you entered on Setup.</t>
        </is>
      </c>
    </row>
    <row r="24">
      <c r="A24" s="20">
        <f>A17</f>
        <v/>
      </c>
      <c r="B24" s="37">
        <f>IF(AND(ISNUMBER(Setup!$B$18),Setup!$B$18&gt;0),B17/Setup!$B$18,"enter value on Setup")</f>
        <v/>
      </c>
      <c r="C24" s="37">
        <f>IF(AND(ISNUMBER(Setup!$B$21),Setup!$B$21&gt;0),B17/Setup!$B$21,"enter value on Setup")</f>
        <v/>
      </c>
    </row>
    <row r="25">
      <c r="A25" s="20">
        <f>A18</f>
        <v/>
      </c>
      <c r="B25" s="37">
        <f>IF(AND(ISNUMBER(Setup!$B$18),Setup!$B$18&gt;0),B18/Setup!$B$18,"enter value on Setup")</f>
        <v/>
      </c>
      <c r="C25" s="37">
        <f>IF(AND(ISNUMBER(Setup!$B$21),Setup!$B$21&gt;0),B18/Setup!$B$21,"enter value on Setup")</f>
        <v/>
      </c>
    </row>
    <row r="26">
      <c r="A26" s="20">
        <f>A19</f>
        <v/>
      </c>
      <c r="B26" s="37">
        <f>IF(AND(ISNUMBER(Setup!$B$18),Setup!$B$18&gt;0),B19/Setup!$B$18,"enter value on Setup")</f>
        <v/>
      </c>
      <c r="C26" s="37">
        <f>IF(AND(ISNUMBER(Setup!$B$21),Setup!$B$21&gt;0),B19/Setup!$B$21,"enter value on Setup")</f>
        <v/>
      </c>
    </row>
    <row r="27">
      <c r="A27" s="20">
        <f>A20</f>
        <v/>
      </c>
      <c r="B27" s="37">
        <f>IF(AND(ISNUMBER(Setup!$B$18),Setup!$B$18&gt;0),B20/Setup!$B$18,"enter value on Setup")</f>
        <v/>
      </c>
      <c r="C27" s="37">
        <f>IF(AND(ISNUMBER(Setup!$B$21),Setup!$B$21&gt;0),B20/Setup!$B$21,"enter value on Setup")</f>
        <v/>
      </c>
    </row>
    <row r="29" ht="20" customHeight="1">
      <c r="A29" s="17" t="inlineStr">
        <is>
          <t>Change against the base year</t>
        </is>
      </c>
      <c r="B29" s="17" t="inlineStr">
        <is>
          <t>Change</t>
        </is>
      </c>
      <c r="C29" s="17" t="inlineStr"/>
      <c r="D29" s="17" t="inlineStr">
        <is>
          <t>Note</t>
        </is>
      </c>
    </row>
    <row r="30">
      <c r="A30" s="32" t="inlineStr">
        <is>
          <t>Scope 1 + 2 location-based</t>
        </is>
      </c>
      <c r="B30" s="38">
        <f>IF(AND(ISNUMBER(Setup!B24),Setup!B24&lt;&gt;0),(B17-Setup!B24)/Setup!B24,"enter base year total on Setup")</f>
        <v/>
      </c>
      <c r="D30" s="36" t="inlineStr">
        <is>
          <t>Only comparable if your recalculation policy has been applied to the base year figures.</t>
        </is>
      </c>
    </row>
    <row r="31">
      <c r="A31" s="32" t="inlineStr">
        <is>
          <t>Scope 1 + 2 market-based</t>
        </is>
      </c>
      <c r="B31" s="38">
        <f>IF(AND(ISNUMBER(Setup!B25),Setup!B25&lt;&gt;0),(B18-Setup!B25)/Setup!B25,"enter base year total on Setup")</f>
        <v/>
      </c>
    </row>
    <row r="32">
      <c r="A32" s="32" t="inlineStr">
        <is>
          <t>Scope 3</t>
        </is>
      </c>
      <c r="B32" s="38">
        <f>IF(AND(ISNUMBER(Setup!B26),Setup!B26&lt;&gt;0),(B16-Setup!B26)/Setup!B26,"enter base year total on Setup")</f>
        <v/>
      </c>
    </row>
    <row r="34" ht="20" customHeight="1">
      <c r="A34" s="17" t="inlineStr">
        <is>
          <t>Scope 3 by category</t>
        </is>
      </c>
      <c r="B34" s="17" t="inlineStr">
        <is>
          <t>tCO2e</t>
        </is>
      </c>
      <c r="C34" s="17" t="inlineStr">
        <is>
          <t>Relevant?</t>
        </is>
      </c>
      <c r="D34" s="17" t="inlineStr">
        <is>
          <t>Status</t>
        </is>
      </c>
    </row>
    <row r="35">
      <c r="A35" s="20">
        <f>'Scope 3 categories'!B5</f>
        <v/>
      </c>
      <c r="B35" s="26">
        <f>'Scope 3 categories'!J5</f>
        <v/>
      </c>
      <c r="C35" s="20">
        <f>IF('Scope 3 categories'!D5="","",'Scope 3 categories'!D5)</f>
        <v/>
      </c>
      <c r="D35" s="20">
        <f>'Scope 3 categories'!L5</f>
        <v/>
      </c>
    </row>
    <row r="36">
      <c r="A36" s="20">
        <f>'Scope 3 categories'!B6</f>
        <v/>
      </c>
      <c r="B36" s="26">
        <f>'Scope 3 categories'!J6</f>
        <v/>
      </c>
      <c r="C36" s="20">
        <f>IF('Scope 3 categories'!D6="","",'Scope 3 categories'!D6)</f>
        <v/>
      </c>
      <c r="D36" s="20">
        <f>'Scope 3 categories'!L6</f>
        <v/>
      </c>
    </row>
    <row r="37">
      <c r="A37" s="20">
        <f>'Scope 3 categories'!B7</f>
        <v/>
      </c>
      <c r="B37" s="26">
        <f>'Scope 3 categories'!J7</f>
        <v/>
      </c>
      <c r="C37" s="20">
        <f>IF('Scope 3 categories'!D7="","",'Scope 3 categories'!D7)</f>
        <v/>
      </c>
      <c r="D37" s="20">
        <f>'Scope 3 categories'!L7</f>
        <v/>
      </c>
    </row>
    <row r="38">
      <c r="A38" s="20">
        <f>'Scope 3 categories'!B8</f>
        <v/>
      </c>
      <c r="B38" s="26">
        <f>'Scope 3 categories'!J8</f>
        <v/>
      </c>
      <c r="C38" s="20">
        <f>IF('Scope 3 categories'!D8="","",'Scope 3 categories'!D8)</f>
        <v/>
      </c>
      <c r="D38" s="20">
        <f>'Scope 3 categories'!L8</f>
        <v/>
      </c>
    </row>
    <row r="39">
      <c r="A39" s="20">
        <f>'Scope 3 categories'!B9</f>
        <v/>
      </c>
      <c r="B39" s="26">
        <f>'Scope 3 categories'!J9</f>
        <v/>
      </c>
      <c r="C39" s="20">
        <f>IF('Scope 3 categories'!D9="","",'Scope 3 categories'!D9)</f>
        <v/>
      </c>
      <c r="D39" s="20">
        <f>'Scope 3 categories'!L9</f>
        <v/>
      </c>
    </row>
    <row r="40">
      <c r="A40" s="20">
        <f>'Scope 3 categories'!B10</f>
        <v/>
      </c>
      <c r="B40" s="26">
        <f>'Scope 3 categories'!J10</f>
        <v/>
      </c>
      <c r="C40" s="20">
        <f>IF('Scope 3 categories'!D10="","",'Scope 3 categories'!D10)</f>
        <v/>
      </c>
      <c r="D40" s="20">
        <f>'Scope 3 categories'!L10</f>
        <v/>
      </c>
    </row>
    <row r="41">
      <c r="A41" s="20">
        <f>'Scope 3 categories'!B11</f>
        <v/>
      </c>
      <c r="B41" s="26">
        <f>'Scope 3 categories'!J11</f>
        <v/>
      </c>
      <c r="C41" s="20">
        <f>IF('Scope 3 categories'!D11="","",'Scope 3 categories'!D11)</f>
        <v/>
      </c>
      <c r="D41" s="20">
        <f>'Scope 3 categories'!L11</f>
        <v/>
      </c>
    </row>
    <row r="42">
      <c r="A42" s="20">
        <f>'Scope 3 categories'!B12</f>
        <v/>
      </c>
      <c r="B42" s="26">
        <f>'Scope 3 categories'!J12</f>
        <v/>
      </c>
      <c r="C42" s="20">
        <f>IF('Scope 3 categories'!D12="","",'Scope 3 categories'!D12)</f>
        <v/>
      </c>
      <c r="D42" s="20">
        <f>'Scope 3 categories'!L12</f>
        <v/>
      </c>
    </row>
    <row r="43">
      <c r="A43" s="20">
        <f>'Scope 3 categories'!B13</f>
        <v/>
      </c>
      <c r="B43" s="26">
        <f>'Scope 3 categories'!J13</f>
        <v/>
      </c>
      <c r="C43" s="20">
        <f>IF('Scope 3 categories'!D13="","",'Scope 3 categories'!D13)</f>
        <v/>
      </c>
      <c r="D43" s="20">
        <f>'Scope 3 categories'!L13</f>
        <v/>
      </c>
    </row>
    <row r="44">
      <c r="A44" s="20">
        <f>'Scope 3 categories'!B14</f>
        <v/>
      </c>
      <c r="B44" s="26">
        <f>'Scope 3 categories'!J14</f>
        <v/>
      </c>
      <c r="C44" s="20">
        <f>IF('Scope 3 categories'!D14="","",'Scope 3 categories'!D14)</f>
        <v/>
      </c>
      <c r="D44" s="20">
        <f>'Scope 3 categories'!L14</f>
        <v/>
      </c>
    </row>
    <row r="45">
      <c r="A45" s="20">
        <f>'Scope 3 categories'!B15</f>
        <v/>
      </c>
      <c r="B45" s="26">
        <f>'Scope 3 categories'!J15</f>
        <v/>
      </c>
      <c r="C45" s="20">
        <f>IF('Scope 3 categories'!D15="","",'Scope 3 categories'!D15)</f>
        <v/>
      </c>
      <c r="D45" s="20">
        <f>'Scope 3 categories'!L15</f>
        <v/>
      </c>
    </row>
    <row r="46">
      <c r="A46" s="20">
        <f>'Scope 3 categories'!B16</f>
        <v/>
      </c>
      <c r="B46" s="26">
        <f>'Scope 3 categories'!J16</f>
        <v/>
      </c>
      <c r="C46" s="20">
        <f>IF('Scope 3 categories'!D16="","",'Scope 3 categories'!D16)</f>
        <v/>
      </c>
      <c r="D46" s="20">
        <f>'Scope 3 categories'!L16</f>
        <v/>
      </c>
    </row>
    <row r="47">
      <c r="A47" s="20">
        <f>'Scope 3 categories'!B17</f>
        <v/>
      </c>
      <c r="B47" s="26">
        <f>'Scope 3 categories'!J17</f>
        <v/>
      </c>
      <c r="C47" s="20">
        <f>IF('Scope 3 categories'!D17="","",'Scope 3 categories'!D17)</f>
        <v/>
      </c>
      <c r="D47" s="20">
        <f>'Scope 3 categories'!L17</f>
        <v/>
      </c>
    </row>
    <row r="48">
      <c r="A48" s="20">
        <f>'Scope 3 categories'!B18</f>
        <v/>
      </c>
      <c r="B48" s="26">
        <f>'Scope 3 categories'!J18</f>
        <v/>
      </c>
      <c r="C48" s="20">
        <f>IF('Scope 3 categories'!D18="","",'Scope 3 categories'!D18)</f>
        <v/>
      </c>
      <c r="D48" s="20">
        <f>'Scope 3 categories'!L18</f>
        <v/>
      </c>
    </row>
    <row r="49">
      <c r="A49" s="20">
        <f>'Scope 3 categories'!B19</f>
        <v/>
      </c>
      <c r="B49" s="26">
        <f>'Scope 3 categories'!J19</f>
        <v/>
      </c>
      <c r="C49" s="20">
        <f>IF('Scope 3 categories'!D19="","",'Scope 3 categories'!D19)</f>
        <v/>
      </c>
      <c r="D49" s="20">
        <f>'Scope 3 categories'!L19</f>
        <v/>
      </c>
    </row>
    <row r="51" ht="20" customHeight="1">
      <c r="A51" s="17" t="inlineStr">
        <is>
          <t>Checks (all should be 0 or as stated)</t>
        </is>
      </c>
      <c r="B51" s="17" t="inlineStr">
        <is>
          <t>Value</t>
        </is>
      </c>
      <c r="C51" s="17" t="inlineStr"/>
      <c r="D51" s="17" t="inlineStr">
        <is>
          <t>What to do</t>
        </is>
      </c>
    </row>
    <row r="52">
      <c r="A52" s="32" t="inlineStr">
        <is>
          <t>Factors entered (count of values on Factors)</t>
        </is>
      </c>
      <c r="B52" s="28">
        <f>COUNT(Factors!D5:D44)</f>
        <v/>
      </c>
      <c r="D52" s="36" t="inlineStr">
        <is>
          <t>If 0, no calculation can run.</t>
        </is>
      </c>
    </row>
    <row r="53">
      <c r="A53" s="32" t="inlineStr">
        <is>
          <t>Factor rows to fix</t>
        </is>
      </c>
      <c r="B53" s="28">
        <f>SUMPRODUCT((Factors!L5:L44&lt;&gt;"")*(Factors!L5:L44&lt;&gt;"ok"))</f>
        <v/>
      </c>
      <c r="D53" s="36" t="inlineStr">
        <is>
          <t>Missing source, year, unit, value or duplicate name.</t>
        </is>
      </c>
    </row>
    <row r="54">
      <c r="A54" s="32" t="inlineStr">
        <is>
          <t>Scope 1 rows to fix</t>
        </is>
      </c>
      <c r="B54" s="28">
        <f>'Scope 1'!K3</f>
        <v/>
      </c>
      <c r="D54" s="36" t="inlineStr">
        <is>
          <t>Rows flagged on Scope 1 are not in the total.</t>
        </is>
      </c>
    </row>
    <row r="55">
      <c r="A55" s="32" t="inlineStr">
        <is>
          <t>Scope 2 rows to fix</t>
        </is>
      </c>
      <c r="B55" s="28">
        <f>'Scope 2'!Q3</f>
        <v/>
      </c>
      <c r="D55" s="36" t="inlineStr">
        <is>
          <t>Rows flagged on Scope 2 are not in the totals.</t>
        </is>
      </c>
    </row>
    <row r="56">
      <c r="A56" s="32" t="inlineStr">
        <is>
          <t>Scope 3 lines to fix</t>
        </is>
      </c>
      <c r="B56" s="28">
        <f>'Scope 3 lines'!L3</f>
        <v/>
      </c>
      <c r="D56" s="36" t="inlineStr">
        <is>
          <t>Lines flagged are not in the total.</t>
        </is>
      </c>
    </row>
    <row r="57">
      <c r="A57" s="32" t="inlineStr">
        <is>
          <t>Scope 3 categories to review</t>
        </is>
      </c>
      <c r="B57" s="28">
        <f>'Scope 3 categories'!L3</f>
        <v/>
      </c>
      <c r="D57" s="36" t="inlineStr">
        <is>
          <t>Assess all 15; justify each exclusion.</t>
        </is>
      </c>
    </row>
    <row r="58">
      <c r="A58" s="32" t="inlineStr">
        <is>
          <t>Scope 3 lines not assigned to a category (tCO2e)</t>
        </is>
      </c>
      <c r="B58" s="28">
        <f>'Scope 3 lines'!H3-'Scope 3 categories'!J3</f>
        <v/>
      </c>
      <c r="D58" s="36" t="inlineStr">
        <is>
          <t>Assign every line to a category.</t>
        </is>
      </c>
    </row>
    <row r="59">
      <c r="A59" s="32" t="inlineStr">
        <is>
          <t>Scope 2 consumption on market-specific factors</t>
        </is>
      </c>
      <c r="B59" s="29">
        <f>'Scope 2'!O3</f>
        <v/>
      </c>
      <c r="D59" s="36" t="inlineStr">
        <is>
          <t>Share of consumption with contractual or supplier data; the rest uses the location-based figure.</t>
        </is>
      </c>
    </row>
    <row r="60">
      <c r="A60" s="32" t="inlineStr">
        <is>
          <t>Biogenic CO2 (t), reported outside the scopes</t>
        </is>
      </c>
      <c r="B60" s="28">
        <f>'Scope 1'!J3+'Scope 3 lines'!I3</f>
        <v/>
      </c>
      <c r="D60" s="36" t="inlineStr">
        <is>
          <t>Report separately; not in any total above.</t>
        </is>
      </c>
    </row>
    <row r="61">
      <c r="A61" s="9" t="inlineStr">
        <is>
          <t>All checks clear?</t>
        </is>
      </c>
      <c r="B61" s="39">
        <f>IF(AND(B52&gt;0,B53=0,B54=0,B55=0,B56=0,B57=0,ABS(B58)&lt;0.0000001),"yes","no")</f>
        <v/>
      </c>
    </row>
    <row r="63" ht="30" customHeight="1">
      <c r="A63" s="17" t="inlineStr">
        <is>
          <t>Memo: tonnes of each gas (you enter, from your calculation)</t>
        </is>
      </c>
      <c r="B63" s="17" t="inlineStr">
        <is>
          <t>Scope 1</t>
        </is>
      </c>
      <c r="C63" s="17" t="inlineStr">
        <is>
          <t>Scope 2</t>
        </is>
      </c>
      <c r="D63" s="17" t="inlineStr">
        <is>
          <t>Scope 3</t>
        </is>
      </c>
    </row>
    <row r="64">
      <c r="A64" s="32" t="inlineStr">
        <is>
          <t>CO2 (tonnes of the gas, not CO2e)</t>
        </is>
      </c>
      <c r="B64" s="15" t="n"/>
      <c r="C64" s="15" t="n"/>
      <c r="D64" s="15" t="n"/>
    </row>
    <row r="65">
      <c r="A65" s="32" t="inlineStr">
        <is>
          <t>CH4 (tonnes of the gas, not CO2e)</t>
        </is>
      </c>
      <c r="B65" s="15" t="n"/>
      <c r="C65" s="15" t="n"/>
      <c r="D65" s="15" t="n"/>
    </row>
    <row r="66">
      <c r="A66" s="32" t="inlineStr">
        <is>
          <t>N2O (tonnes of the gas, not CO2e)</t>
        </is>
      </c>
      <c r="B66" s="15" t="n"/>
      <c r="C66" s="15" t="n"/>
      <c r="D66" s="15" t="n"/>
    </row>
    <row r="67">
      <c r="A67" s="32" t="inlineStr">
        <is>
          <t>HFCs (tonnes of the gas, not CO2e)</t>
        </is>
      </c>
      <c r="B67" s="15" t="n"/>
      <c r="C67" s="15" t="n"/>
      <c r="D67" s="15" t="n"/>
    </row>
    <row r="68">
      <c r="A68" s="32" t="inlineStr">
        <is>
          <t>PFCs (tonnes of the gas, not CO2e)</t>
        </is>
      </c>
      <c r="B68" s="15" t="n"/>
      <c r="C68" s="15" t="n"/>
      <c r="D68" s="15" t="n"/>
    </row>
    <row r="69">
      <c r="A69" s="32" t="inlineStr">
        <is>
          <t>SF6 (tonnes of the gas, not CO2e)</t>
        </is>
      </c>
      <c r="B69" s="15" t="n"/>
      <c r="C69" s="15" t="n"/>
      <c r="D69" s="15" t="n"/>
    </row>
    <row r="70">
      <c r="A70" s="32" t="inlineStr">
        <is>
          <t>NF3 (tonnes of the gas, not CO2e)</t>
        </is>
      </c>
      <c r="B70" s="15" t="n"/>
      <c r="C70" s="15" t="n"/>
      <c r="D70" s="15" t="n"/>
    </row>
    <row r="71">
      <c r="A71" s="8" t="inlineStr">
        <is>
          <t>The Corporate Standard asks a public report to give each gas in tonnes and in CO2e. NF3 is on the GHG Protocol website's list of seven gases.</t>
        </is>
      </c>
    </row>
  </sheetData>
  <dataValidations count="1">
    <dataValidation sqref="B64:D70" showDropDown="0" showInputMessage="0" showErrorMessage="1" allowBlank="1" errorTitle="Number needed" error="Enter a number (no units or text)." type="decimal" operator="between">
      <formula1>-1000000000000</formula1>
      <formula2>1000000000000</formula2>
    </dataValidation>
  </dataValidations>
  <pageMargins left="0.75" right="0.75" top="1" bottom="1" header="0.5" footer="0.5"/>
  <pageSetup orientation="portrait" paperSize="9" fitToHeight="0" fitToWidth="1"/>
</worksheet>
</file>

<file path=xl/worksheets/sheet9.xml><?xml version="1.0" encoding="utf-8"?>
<worksheet xmlns="http://schemas.openxmlformats.org/spreadsheetml/2006/main">
  <sheetPr>
    <outlinePr summaryBelow="1" summaryRight="1"/>
    <pageSetUpPr fitToPage="1"/>
  </sheetPr>
  <dimension ref="A1:G40"/>
  <sheetViews>
    <sheetView workbookViewId="0">
      <selection activeCell="A1" sqref="A1"/>
    </sheetView>
  </sheetViews>
  <sheetFormatPr baseColWidth="8" defaultRowHeight="15"/>
  <cols>
    <col width="34" customWidth="1" min="1" max="1"/>
    <col width="28" customWidth="1" min="2" max="2"/>
    <col width="18" customWidth="1" min="3" max="3"/>
    <col width="16" customWidth="1" min="4" max="4"/>
    <col width="16" customWidth="1" min="5" max="5"/>
    <col width="18" customWidth="1" min="6" max="6"/>
    <col width="40" customWidth="1" min="7" max="7"/>
  </cols>
  <sheetData>
    <row r="1">
      <c r="A1" s="40" t="inlineStr">
        <is>
          <t>Illustrative example: EVERY number and EVERY factor on this sheet is INVENTED</t>
        </is>
      </c>
    </row>
    <row r="2">
      <c r="A2" s="8" t="inlineStr">
        <is>
          <t>The factors below belong to made-up 'demo units' and are NOT emission factors. Do not copy them. The formulas are live and work as on the real sheets.</t>
        </is>
      </c>
    </row>
    <row r="4">
      <c r="A4" s="41" t="inlineStr">
        <is>
          <t>A. Invented factors (kg CO2e per demo unit)</t>
        </is>
      </c>
      <c r="B4" s="42" t="n"/>
      <c r="C4" s="42" t="n"/>
      <c r="D4" s="42" t="n"/>
      <c r="E4" s="42" t="n"/>
      <c r="F4" s="42" t="n"/>
      <c r="G4" s="42" t="n"/>
    </row>
    <row r="5" ht="30" customHeight="1">
      <c r="A5" s="17" t="inlineStr">
        <is>
          <t>Factor name</t>
        </is>
      </c>
      <c r="B5" s="17" t="inlineStr">
        <is>
          <t>Activity unit</t>
        </is>
      </c>
      <c r="C5" s="17" t="inlineStr">
        <is>
          <t>Factor (kg CO2e per unit)</t>
        </is>
      </c>
      <c r="D5" s="17" t="inlineStr">
        <is>
          <t>Source</t>
        </is>
      </c>
      <c r="E5" s="17" t="inlineStr">
        <is>
          <t>Year</t>
        </is>
      </c>
      <c r="F5" s="17" t="inlineStr"/>
      <c r="G5" s="17" t="inlineStr"/>
    </row>
    <row r="6">
      <c r="A6" s="42" t="inlineStr">
        <is>
          <t>DEMO fuel A</t>
        </is>
      </c>
      <c r="B6" s="42" t="inlineStr">
        <is>
          <t>demo unit A</t>
        </is>
      </c>
      <c r="C6" s="43" t="n">
        <v>2.5</v>
      </c>
      <c r="D6" s="44" t="inlineStr">
        <is>
          <t>INVENTED</t>
        </is>
      </c>
      <c r="E6" s="42" t="inlineStr">
        <is>
          <t>none</t>
        </is>
      </c>
    </row>
    <row r="7">
      <c r="A7" s="42" t="inlineStr">
        <is>
          <t>DEMO fuel B</t>
        </is>
      </c>
      <c r="B7" s="42" t="inlineStr">
        <is>
          <t>demo unit B</t>
        </is>
      </c>
      <c r="C7" s="43" t="n">
        <v>0.4</v>
      </c>
      <c r="D7" s="44" t="inlineStr">
        <is>
          <t>INVENTED</t>
        </is>
      </c>
      <c r="E7" s="42" t="inlineStr">
        <is>
          <t>none</t>
        </is>
      </c>
    </row>
    <row r="8">
      <c r="A8" s="42" t="inlineStr">
        <is>
          <t>DEMO grid factor</t>
        </is>
      </c>
      <c r="B8" s="42" t="inlineStr">
        <is>
          <t>demo energy unit</t>
        </is>
      </c>
      <c r="C8" s="43" t="n">
        <v>0.3</v>
      </c>
      <c r="D8" s="44" t="inlineStr">
        <is>
          <t>INVENTED</t>
        </is>
      </c>
      <c r="E8" s="42" t="inlineStr">
        <is>
          <t>none</t>
        </is>
      </c>
    </row>
    <row r="9">
      <c r="A9" s="42" t="inlineStr">
        <is>
          <t>DEMO supplier rate</t>
        </is>
      </c>
      <c r="B9" s="42" t="inlineStr">
        <is>
          <t>demo energy unit</t>
        </is>
      </c>
      <c r="C9" s="43" t="n">
        <v>0.1</v>
      </c>
      <c r="D9" s="44" t="inlineStr">
        <is>
          <t>INVENTED</t>
        </is>
      </c>
      <c r="E9" s="42" t="inlineStr">
        <is>
          <t>none</t>
        </is>
      </c>
    </row>
    <row r="10">
      <c r="A10" s="42" t="inlineStr">
        <is>
          <t>DEMO travel</t>
        </is>
      </c>
      <c r="B10" s="42" t="inlineStr">
        <is>
          <t>demo distance unit</t>
        </is>
      </c>
      <c r="C10" s="43" t="n">
        <v>0.2</v>
      </c>
      <c r="D10" s="44" t="inlineStr">
        <is>
          <t>INVENTED</t>
        </is>
      </c>
      <c r="E10" s="42" t="inlineStr">
        <is>
          <t>none</t>
        </is>
      </c>
    </row>
    <row r="11">
      <c r="A11" s="42" t="inlineStr">
        <is>
          <t>DEMO spend</t>
        </is>
      </c>
      <c r="B11" s="42" t="inlineStr">
        <is>
          <t>demo currency unit</t>
        </is>
      </c>
      <c r="C11" s="43" t="n">
        <v>0.5</v>
      </c>
      <c r="D11" s="44" t="inlineStr">
        <is>
          <t>INVENTED</t>
        </is>
      </c>
      <c r="E11" s="42" t="inlineStr">
        <is>
          <t>none</t>
        </is>
      </c>
    </row>
    <row r="13">
      <c r="A13" s="12" t="inlineStr">
        <is>
          <t>B. Scope 1 (invented activity data)</t>
        </is>
      </c>
      <c r="B13" s="13" t="n"/>
      <c r="C13" s="13" t="n"/>
      <c r="D13" s="13" t="n"/>
      <c r="E13" s="13" t="n"/>
      <c r="F13" s="13" t="n"/>
      <c r="G13" s="13" t="n"/>
    </row>
    <row r="14" ht="30" customHeight="1">
      <c r="A14" s="17" t="inlineStr">
        <is>
          <t>Source</t>
        </is>
      </c>
      <c r="B14" s="17" t="inlineStr">
        <is>
          <t>Factor</t>
        </is>
      </c>
      <c r="C14" s="17" t="inlineStr">
        <is>
          <t>Activity amount</t>
        </is>
      </c>
      <c r="D14" s="17" t="inlineStr">
        <is>
          <t>Factor value</t>
        </is>
      </c>
      <c r="E14" s="17" t="inlineStr">
        <is>
          <t>tCO2e</t>
        </is>
      </c>
      <c r="F14" s="17" t="inlineStr"/>
      <c r="G14" s="17" t="inlineStr">
        <is>
          <t>How it works</t>
        </is>
      </c>
    </row>
    <row r="15">
      <c r="A15" s="32" t="inlineStr">
        <is>
          <t>Heating plant (stationary combustion)</t>
        </is>
      </c>
      <c r="B15" s="32" t="inlineStr">
        <is>
          <t>DEMO fuel A</t>
        </is>
      </c>
      <c r="C15" s="45" t="n">
        <v>12000</v>
      </c>
      <c r="D15" s="46">
        <f>INDEX($C$6:$C$11,MATCH(B15,$A$6:$A$11,0))</f>
        <v/>
      </c>
      <c r="E15" s="26">
        <f>C15*D15/1000</f>
        <v/>
      </c>
      <c r="G15" s="36" t="inlineStr">
        <is>
          <t>tonnes = amount x factor / 1000 (factor is in kg per unit)</t>
        </is>
      </c>
    </row>
    <row r="16">
      <c r="A16" s="32" t="inlineStr">
        <is>
          <t>Vehicle fleet (mobile combustion)</t>
        </is>
      </c>
      <c r="B16" s="32" t="inlineStr">
        <is>
          <t>DEMO fuel B</t>
        </is>
      </c>
      <c r="C16" s="45" t="n">
        <v>8000</v>
      </c>
      <c r="D16" s="46">
        <f>INDEX($C$6:$C$11,MATCH(B16,$A$6:$A$11,0))</f>
        <v/>
      </c>
      <c r="E16" s="26">
        <f>C16*D16/1000</f>
        <v/>
      </c>
    </row>
    <row r="17">
      <c r="A17" s="9" t="inlineStr">
        <is>
          <t>Scope 1 total</t>
        </is>
      </c>
      <c r="E17" s="22">
        <f>SUM(E15:E16)</f>
        <v/>
      </c>
    </row>
    <row r="19">
      <c r="A19" s="12" t="inlineStr">
        <is>
          <t>C. Scope 2 (invented consumption in demo energy units)</t>
        </is>
      </c>
      <c r="B19" s="13" t="n"/>
      <c r="C19" s="13" t="n"/>
      <c r="D19" s="13" t="n"/>
      <c r="E19" s="13" t="n"/>
      <c r="F19" s="13" t="n"/>
      <c r="G19" s="13" t="n"/>
    </row>
    <row r="20" ht="30" customHeight="1">
      <c r="A20" s="17" t="inlineStr">
        <is>
          <t>Site</t>
        </is>
      </c>
      <c r="B20" s="17" t="inlineStr">
        <is>
          <t>Location-based factor</t>
        </is>
      </c>
      <c r="C20" s="17" t="inlineStr">
        <is>
          <t>Consumption</t>
        </is>
      </c>
      <c r="D20" s="17" t="inlineStr">
        <is>
          <t>Market-based factor</t>
        </is>
      </c>
      <c r="E20" s="17" t="inlineStr">
        <is>
          <t>Location tCO2e</t>
        </is>
      </c>
      <c r="F20" s="17" t="inlineStr">
        <is>
          <t>Market tCO2e</t>
        </is>
      </c>
      <c r="G20" s="17" t="inlineStr">
        <is>
          <t>Market basis</t>
        </is>
      </c>
    </row>
    <row r="21">
      <c r="A21" s="32" t="inlineStr">
        <is>
          <t>Site 1 (has a supplier rate)</t>
        </is>
      </c>
      <c r="B21" s="32" t="inlineStr">
        <is>
          <t>DEMO grid factor</t>
        </is>
      </c>
      <c r="C21" s="45" t="n">
        <v>50000</v>
      </c>
      <c r="D21" s="14" t="inlineStr">
        <is>
          <t>DEMO supplier rate</t>
        </is>
      </c>
      <c r="E21" s="26">
        <f>C21*INDEX($C$6:$C$11,MATCH(B21,$A$6:$A$11,0))/1000</f>
        <v/>
      </c>
      <c r="F21" s="26">
        <f>IF(D21="",E21,C21*INDEX($C$6:$C$11,MATCH(D21,$A$6:$A$11,0))/1000)</f>
        <v/>
      </c>
      <c r="G21" s="20">
        <f>IF(D21="","location-based proxy (no market data)","market-specific factor")</f>
        <v/>
      </c>
    </row>
    <row r="22">
      <c r="A22" s="32" t="inlineStr">
        <is>
          <t>Site 2 (no market data)</t>
        </is>
      </c>
      <c r="B22" s="32" t="inlineStr">
        <is>
          <t>DEMO grid factor</t>
        </is>
      </c>
      <c r="C22" s="45" t="n">
        <v>20000</v>
      </c>
      <c r="D22" s="14" t="n"/>
      <c r="E22" s="26">
        <f>C22*INDEX($C$6:$C$11,MATCH(B22,$A$6:$A$11,0))/1000</f>
        <v/>
      </c>
      <c r="F22" s="26">
        <f>IF(D22="",E22,C22*INDEX($C$6:$C$11,MATCH(D22,$A$6:$A$11,0))/1000)</f>
        <v/>
      </c>
      <c r="G22" s="20">
        <f>IF(D22="","location-based proxy (no market data)","market-specific factor")</f>
        <v/>
      </c>
    </row>
    <row r="23">
      <c r="A23" s="9" t="inlineStr">
        <is>
          <t>Scope 2 totals (never added together)</t>
        </is>
      </c>
      <c r="E23" s="22">
        <f>SUM(E21:E22)</f>
        <v/>
      </c>
      <c r="F23" s="22">
        <f>SUM(F21:F22)</f>
        <v/>
      </c>
    </row>
    <row r="24">
      <c r="A24" s="32" t="inlineStr">
        <is>
          <t>Share of consumption on a market-specific factor</t>
        </is>
      </c>
      <c r="F24" s="38">
        <f>SUMIF(G21:G22,"market-specific factor",C21:C22)/SUM(C21:C22)</f>
        <v/>
      </c>
    </row>
    <row r="26">
      <c r="A26" s="12" t="inlineStr">
        <is>
          <t>D. Scope 3 (two categories, invented)</t>
        </is>
      </c>
      <c r="B26" s="13" t="n"/>
      <c r="C26" s="13" t="n"/>
      <c r="D26" s="13" t="n"/>
      <c r="E26" s="13" t="n"/>
      <c r="F26" s="13" t="n"/>
      <c r="G26" s="13" t="n"/>
    </row>
    <row r="27" ht="30" customHeight="1">
      <c r="A27" s="17" t="inlineStr">
        <is>
          <t>Category</t>
        </is>
      </c>
      <c r="B27" s="17" t="inlineStr">
        <is>
          <t>Factor</t>
        </is>
      </c>
      <c r="C27" s="17" t="inlineStr">
        <is>
          <t>Activity amount</t>
        </is>
      </c>
      <c r="D27" s="17" t="inlineStr">
        <is>
          <t>Factor value</t>
        </is>
      </c>
      <c r="E27" s="17" t="inlineStr">
        <is>
          <t>tCO2e</t>
        </is>
      </c>
      <c r="F27" s="17" t="inlineStr"/>
      <c r="G27" s="17" t="inlineStr">
        <is>
          <t>Note</t>
        </is>
      </c>
    </row>
    <row r="28">
      <c r="A28" s="32" t="inlineStr">
        <is>
          <t>6. Business travel</t>
        </is>
      </c>
      <c r="B28" s="32" t="inlineStr">
        <is>
          <t>DEMO travel</t>
        </is>
      </c>
      <c r="C28" s="45" t="n">
        <v>40000</v>
      </c>
      <c r="D28" s="46">
        <f>INDEX($C$6:$C$11,MATCH(B28,$A$6:$A$11,0))</f>
        <v/>
      </c>
      <c r="E28" s="26">
        <f>C28*D28/1000</f>
        <v/>
      </c>
      <c r="G28" s="36" t="inlineStr">
        <is>
          <t>Activity data x factor</t>
        </is>
      </c>
    </row>
    <row r="29">
      <c r="A29" s="32" t="inlineStr">
        <is>
          <t>1. Purchased goods and services</t>
        </is>
      </c>
      <c r="B29" s="32" t="inlineStr">
        <is>
          <t>DEMO spend</t>
        </is>
      </c>
      <c r="C29" s="45" t="n">
        <v>60000</v>
      </c>
      <c r="D29" s="46">
        <f>INDEX($C$6:$C$11,MATCH(B29,$A$6:$A$11,0))</f>
        <v/>
      </c>
      <c r="E29" s="26">
        <f>C29*D29/1000</f>
        <v/>
      </c>
      <c r="G29" s="36" t="inlineStr">
        <is>
          <t>Spend x factor: a rougher method, say so</t>
        </is>
      </c>
    </row>
    <row r="30">
      <c r="A30" s="9" t="inlineStr">
        <is>
          <t>Scope 3 total (two of 15 categories)</t>
        </is>
      </c>
      <c r="E30" s="22">
        <f>SUM(E28:E29)</f>
        <v/>
      </c>
    </row>
    <row r="32">
      <c r="A32" s="12" t="inlineStr">
        <is>
          <t>E. Results and intensity (invented denominator: 40 full-time staff)</t>
        </is>
      </c>
      <c r="B32" s="13" t="n"/>
      <c r="C32" s="13" t="n"/>
      <c r="D32" s="13" t="n"/>
      <c r="E32" s="13" t="n"/>
      <c r="F32" s="13" t="n"/>
      <c r="G32" s="13" t="n"/>
    </row>
    <row r="33" ht="24" customHeight="1">
      <c r="A33" s="17" t="inlineStr">
        <is>
          <t>Result</t>
        </is>
      </c>
      <c r="B33" s="17" t="inlineStr"/>
      <c r="C33" s="17" t="inlineStr"/>
      <c r="D33" s="17" t="inlineStr"/>
      <c r="E33" s="17" t="inlineStr">
        <is>
          <t>tCO2e</t>
        </is>
      </c>
      <c r="F33" s="17" t="inlineStr">
        <is>
          <t>tCO2e per staff</t>
        </is>
      </c>
      <c r="G33" s="17" t="inlineStr"/>
    </row>
    <row r="34">
      <c r="A34" s="32" t="inlineStr">
        <is>
          <t>Invented denominator (staff)</t>
        </is>
      </c>
      <c r="C34" s="47" t="n">
        <v>40</v>
      </c>
    </row>
    <row r="35">
      <c r="A35" s="32" t="inlineStr">
        <is>
          <t>Scope 1 + Scope 2 location-based</t>
        </is>
      </c>
      <c r="E35" s="22">
        <f>E17+E23</f>
        <v/>
      </c>
      <c r="F35" s="37">
        <f>IF(AND(ISNUMBER($C$34),$C$34&gt;0),E35/$C$34,"enter denominator")</f>
        <v/>
      </c>
    </row>
    <row r="36">
      <c r="A36" s="32" t="inlineStr">
        <is>
          <t>Scope 1 + Scope 2 market-based</t>
        </is>
      </c>
      <c r="E36" s="22">
        <f>E17+F23</f>
        <v/>
      </c>
      <c r="F36" s="37">
        <f>IF(AND(ISNUMBER($C$34),$C$34&gt;0),E36/$C$34,"enter denominator")</f>
        <v/>
      </c>
    </row>
    <row r="37">
      <c r="A37" s="32" t="inlineStr">
        <is>
          <t>Scope 1 + 2 location-based + Scope 3</t>
        </is>
      </c>
      <c r="E37" s="22">
        <f>E35+E30</f>
        <v/>
      </c>
      <c r="F37" s="37">
        <f>IF(AND(ISNUMBER($C$34),$C$34&gt;0),E37/$C$34,"enter denominator")</f>
        <v/>
      </c>
    </row>
    <row r="38">
      <c r="A38" s="32" t="inlineStr">
        <is>
          <t>Scope 1 + 2 market-based + Scope 3</t>
        </is>
      </c>
      <c r="E38" s="22">
        <f>E36+E30</f>
        <v/>
      </c>
      <c r="F38" s="37">
        <f>IF(AND(ISNUMBER($C$34),$C$34&gt;0),E38/$C$34,"enter denominator")</f>
        <v/>
      </c>
    </row>
    <row r="40">
      <c r="A40" s="16" t="inlineStr">
        <is>
          <t>Every value above is made up to show the arithmetic. None of it describes a real organisation, fuel, grid or supplier.</t>
        </is>
      </c>
    </row>
  </sheetData>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24" customWidth="1" min="1" max="1"/>
    <col width="20" customWidth="1" min="2" max="2"/>
    <col width="24" customWidth="1" min="3" max="3"/>
    <col width="14" customWidth="1" min="4" max="4"/>
    <col width="34" customWidth="1" min="5" max="5"/>
    <col width="62" customWidth="1" min="6" max="6"/>
    <col width="18" customWidth="1" min="7" max="7"/>
    <col width="36" customWidth="1" min="8" max="8"/>
    <col width="40" customWidth="1" min="9" max="9"/>
    <col width="22" customWidth="1" min="10" max="10"/>
    <col width="30" customWidth="1" min="11" max="11"/>
    <col width="42" customWidth="1" min="12" max="12"/>
  </cols>
  <sheetData>
    <row r="1">
      <c r="A1" s="8" t="inlineStr">
        <is>
          <t>Lists used by the drop-downs. You may edit the wording, keep each list in its column and do not leave gaps.</t>
        </is>
      </c>
    </row>
    <row r="2" ht="42" customHeight="1">
      <c r="A2" s="17" t="inlineStr">
        <is>
          <t>Boundary approach</t>
        </is>
      </c>
      <c r="B2" s="17" t="inlineStr">
        <is>
          <t>GWP set (100-year)</t>
        </is>
      </c>
      <c r="C2" s="17" t="inlineStr">
        <is>
          <t>Scope 1 source type</t>
        </is>
      </c>
      <c r="D2" s="17" t="inlineStr">
        <is>
          <t>Energy type</t>
        </is>
      </c>
      <c r="E2" s="17" t="inlineStr">
        <is>
          <t>Market-based data (category of instrument or information)</t>
        </is>
      </c>
      <c r="F2" s="17" t="inlineStr">
        <is>
          <t>Scope 3 category (Table 5.3 names)</t>
        </is>
      </c>
      <c r="G2" s="17" t="inlineStr">
        <is>
          <t>Relevant?</t>
        </is>
      </c>
      <c r="H2" s="17" t="inlineStr">
        <is>
          <t>Relevance criterion (Table 6.1)</t>
        </is>
      </c>
      <c r="I2" s="17" t="inlineStr">
        <is>
          <t>Data basis</t>
        </is>
      </c>
      <c r="J2" s="17" t="inlineStr">
        <is>
          <t>Data quality (your scale)</t>
        </is>
      </c>
      <c r="K2" s="17" t="inlineStr">
        <is>
          <t>Gases covered</t>
        </is>
      </c>
      <c r="L2" s="17" t="inlineStr">
        <is>
          <t>Factor boundary</t>
        </is>
      </c>
    </row>
    <row r="3">
      <c r="A3" s="32" t="inlineStr">
        <is>
          <t>Equity share</t>
        </is>
      </c>
      <c r="B3" s="32" t="inlineStr">
        <is>
          <t>IPCC AR4</t>
        </is>
      </c>
      <c r="C3" s="32" t="inlineStr">
        <is>
          <t>Stationary combustion</t>
        </is>
      </c>
      <c r="D3" s="32" t="inlineStr">
        <is>
          <t>Electricity</t>
        </is>
      </c>
      <c r="E3" s="32" t="inlineStr">
        <is>
          <t>Energy attribute certificates</t>
        </is>
      </c>
      <c r="F3" s="32" t="inlineStr">
        <is>
          <t>1. Purchased goods and services</t>
        </is>
      </c>
      <c r="G3" s="32" t="inlineStr">
        <is>
          <t>Yes</t>
        </is>
      </c>
      <c r="H3" s="32" t="inlineStr">
        <is>
          <t>Size</t>
        </is>
      </c>
      <c r="I3" s="32" t="inlineStr">
        <is>
          <t>Primary: measured or supplier-specific</t>
        </is>
      </c>
      <c r="J3" s="32" t="inlineStr">
        <is>
          <t>Very good</t>
        </is>
      </c>
      <c r="K3" s="32" t="inlineStr">
        <is>
          <t>CO2e, all gases</t>
        </is>
      </c>
      <c r="L3" s="32" t="inlineStr">
        <is>
          <t>Combustion only (direct)</t>
        </is>
      </c>
    </row>
    <row r="4">
      <c r="A4" s="32" t="inlineStr">
        <is>
          <t>Financial control</t>
        </is>
      </c>
      <c r="B4" s="32" t="inlineStr">
        <is>
          <t>IPCC AR5</t>
        </is>
      </c>
      <c r="C4" s="32" t="inlineStr">
        <is>
          <t>Mobile combustion</t>
        </is>
      </c>
      <c r="D4" s="32" t="inlineStr">
        <is>
          <t>Steam</t>
        </is>
      </c>
      <c r="E4" s="32" t="inlineStr">
        <is>
          <t>Contract or PPA</t>
        </is>
      </c>
      <c r="F4" s="32" t="inlineStr">
        <is>
          <t>2. Capital goods</t>
        </is>
      </c>
      <c r="G4" s="32" t="inlineStr">
        <is>
          <t>No</t>
        </is>
      </c>
      <c r="H4" s="32" t="inlineStr">
        <is>
          <t>Influence</t>
        </is>
      </c>
      <c r="I4" s="32" t="inlineStr">
        <is>
          <t>Secondary: activity data x published factor</t>
        </is>
      </c>
      <c r="J4" s="32" t="inlineStr">
        <is>
          <t>Good</t>
        </is>
      </c>
      <c r="K4" s="32" t="inlineStr">
        <is>
          <t>CO2 only</t>
        </is>
      </c>
      <c r="L4" s="32" t="inlineStr">
        <is>
          <t>Upstream only (fuel or energy supply chain)</t>
        </is>
      </c>
    </row>
    <row r="5">
      <c r="A5" s="32" t="inlineStr">
        <is>
          <t>Operational control</t>
        </is>
      </c>
      <c r="B5" s="32" t="inlineStr">
        <is>
          <t>IPCC AR6</t>
        </is>
      </c>
      <c r="C5" s="32" t="inlineStr">
        <is>
          <t>Process emissions</t>
        </is>
      </c>
      <c r="D5" s="32" t="inlineStr">
        <is>
          <t>Heat</t>
        </is>
      </c>
      <c r="E5" s="32" t="inlineStr">
        <is>
          <t>Supplier or utility emission rate</t>
        </is>
      </c>
      <c r="F5" s="32" t="inlineStr">
        <is>
          <t>3. Fuel- and energy-related activities (not included in scope 1 or scope 2)</t>
        </is>
      </c>
      <c r="G5" s="32" t="inlineStr">
        <is>
          <t>Not yet assessed</t>
        </is>
      </c>
      <c r="H5" s="32" t="inlineStr">
        <is>
          <t>Risk</t>
        </is>
      </c>
      <c r="I5" s="32" t="inlineStr">
        <is>
          <t>Secondary: spend x published factor</t>
        </is>
      </c>
      <c r="J5" s="32" t="inlineStr">
        <is>
          <t>Fair</t>
        </is>
      </c>
      <c r="K5" s="32" t="inlineStr">
        <is>
          <t>CO2, CH4 and N2O separately</t>
        </is>
      </c>
      <c r="L5" s="32" t="inlineStr">
        <is>
          <t>Life cycle</t>
        </is>
      </c>
    </row>
    <row r="6">
      <c r="B6" s="32" t="inlineStr">
        <is>
          <t>Other (state in Setup)</t>
        </is>
      </c>
      <c r="C6" s="32" t="inlineStr">
        <is>
          <t>Fugitive emissions</t>
        </is>
      </c>
      <c r="D6" s="32" t="inlineStr">
        <is>
          <t>Cooling</t>
        </is>
      </c>
      <c r="E6" s="32" t="inlineStr">
        <is>
          <t>Residual mix</t>
        </is>
      </c>
      <c r="F6" s="32" t="inlineStr">
        <is>
          <t>4. Upstream transportation and distribution</t>
        </is>
      </c>
      <c r="H6" s="32" t="inlineStr">
        <is>
          <t>Stakeholders</t>
        </is>
      </c>
      <c r="I6" s="32" t="inlineStr">
        <is>
          <t>Estimate or proxy</t>
        </is>
      </c>
      <c r="J6" s="32" t="inlineStr">
        <is>
          <t>Poor</t>
        </is>
      </c>
      <c r="K6" s="32" t="inlineStr">
        <is>
          <t>Other (state in notes)</t>
        </is>
      </c>
      <c r="L6" s="32" t="inlineStr">
        <is>
          <t>Grid average (location-based)</t>
        </is>
      </c>
    </row>
    <row r="7">
      <c r="C7" s="32" t="inlineStr">
        <is>
          <t>Other direct emissions</t>
        </is>
      </c>
      <c r="E7" s="32" t="inlineStr">
        <is>
          <t>Other (state in notes)</t>
        </is>
      </c>
      <c r="F7" s="32" t="inlineStr">
        <is>
          <t>5. Waste generated in operations</t>
        </is>
      </c>
      <c r="H7" s="32" t="inlineStr">
        <is>
          <t>Outsourcing</t>
        </is>
      </c>
      <c r="J7" s="32" t="inlineStr">
        <is>
          <t>Not assessed</t>
        </is>
      </c>
      <c r="L7" s="32" t="inlineStr">
        <is>
          <t>Supplier-specific or contractual</t>
        </is>
      </c>
    </row>
    <row r="8">
      <c r="F8" s="32" t="inlineStr">
        <is>
          <t>6. Business travel</t>
        </is>
      </c>
      <c r="H8" s="32" t="inlineStr">
        <is>
          <t>Sector guidance</t>
        </is>
      </c>
      <c r="L8" s="32" t="inlineStr">
        <is>
          <t>Residual mix</t>
        </is>
      </c>
    </row>
    <row r="9">
      <c r="F9" s="32" t="inlineStr">
        <is>
          <t>7. Employee commuting</t>
        </is>
      </c>
      <c r="H9" s="32" t="inlineStr">
        <is>
          <t>Other criterion of yours</t>
        </is>
      </c>
      <c r="L9" s="32" t="inlineStr">
        <is>
          <t>Other (state in notes)</t>
        </is>
      </c>
    </row>
    <row r="10">
      <c r="F10" s="32" t="inlineStr">
        <is>
          <t>8. Upstream leased assets</t>
        </is>
      </c>
      <c r="H10" s="32" t="inlineStr">
        <is>
          <t>Not relevant: explain in the reason</t>
        </is>
      </c>
    </row>
    <row r="11">
      <c r="F11" s="32" t="inlineStr">
        <is>
          <t>9. Downstream transportation and distribution</t>
        </is>
      </c>
    </row>
    <row r="12">
      <c r="F12" s="32" t="inlineStr">
        <is>
          <t>10. Processing of sold products</t>
        </is>
      </c>
    </row>
    <row r="13">
      <c r="F13" s="32" t="inlineStr">
        <is>
          <t>11. Use of sold products</t>
        </is>
      </c>
    </row>
    <row r="14">
      <c r="F14" s="32" t="inlineStr">
        <is>
          <t>12. End-of-life treatment of sold products</t>
        </is>
      </c>
    </row>
    <row r="15">
      <c r="F15" s="32" t="inlineStr">
        <is>
          <t>13. Downstream leased assets</t>
        </is>
      </c>
    </row>
    <row r="16">
      <c r="F16" s="32" t="inlineStr">
        <is>
          <t>14. Franchises</t>
        </is>
      </c>
    </row>
    <row r="17">
      <c r="F17" s="32" t="inlineStr">
        <is>
          <t>15. Investments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qhsetech.com</dc:creator>
  <dc:title>GHG Inventory Workbook</dc:title>
  <dc:subject>Template: Scope 1, Scope 2 and Scope 3 GHG inventory calculation workbook (no emission factors supplied)</dc:subject>
  <dcterms:created xsi:type="dcterms:W3CDTF">2026-10-20T08:11:35Z</dcterms:created>
  <dcterms:modified xsi:type="dcterms:W3CDTF">2026-10-20T08:11:35Z</dcterms:modified>
</cp:coreProperties>
</file>